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 LAPTOP\1ER TRIMESTRE 2023\Formatos\"/>
    </mc:Choice>
  </mc:AlternateContent>
  <bookViews>
    <workbookView xWindow="-105" yWindow="-105" windowWidth="19425" windowHeight="10305"/>
  </bookViews>
  <sheets>
    <sheet name="PPI" sheetId="5" r:id="rId1"/>
    <sheet name="Instructivo_PPI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5" l="1"/>
  <c r="I42" i="5"/>
  <c r="H42" i="5"/>
  <c r="G42" i="5"/>
  <c r="L39" i="5"/>
  <c r="K39" i="5"/>
  <c r="F39" i="5"/>
  <c r="L38" i="5"/>
  <c r="K38" i="5"/>
  <c r="F38" i="5"/>
  <c r="L37" i="5"/>
  <c r="K37" i="5"/>
  <c r="F37" i="5"/>
  <c r="L36" i="5"/>
  <c r="K36" i="5"/>
  <c r="F36" i="5"/>
  <c r="L35" i="5"/>
  <c r="K35" i="5"/>
  <c r="F35" i="5"/>
  <c r="L34" i="5"/>
  <c r="K34" i="5"/>
  <c r="F34" i="5"/>
  <c r="L33" i="5"/>
  <c r="K33" i="5"/>
  <c r="F33" i="5"/>
  <c r="L32" i="5"/>
  <c r="K32" i="5"/>
  <c r="F32" i="5"/>
  <c r="L31" i="5"/>
  <c r="K31" i="5"/>
  <c r="F31" i="5"/>
  <c r="J26" i="5"/>
  <c r="L26" i="5" s="1"/>
  <c r="I26" i="5"/>
  <c r="I44" i="5" s="1"/>
  <c r="H26" i="5"/>
  <c r="G26" i="5"/>
  <c r="L23" i="5"/>
  <c r="K23" i="5"/>
  <c r="F23" i="5"/>
  <c r="L22" i="5"/>
  <c r="K22" i="5"/>
  <c r="F22" i="5"/>
  <c r="L21" i="5"/>
  <c r="K21" i="5"/>
  <c r="F21" i="5"/>
  <c r="L20" i="5"/>
  <c r="K20" i="5"/>
  <c r="F20" i="5"/>
  <c r="L19" i="5"/>
  <c r="K19" i="5"/>
  <c r="F19" i="5"/>
  <c r="L18" i="5"/>
  <c r="K18" i="5"/>
  <c r="F18" i="5"/>
  <c r="L17" i="5"/>
  <c r="K17" i="5"/>
  <c r="F17" i="5"/>
  <c r="L16" i="5"/>
  <c r="K16" i="5"/>
  <c r="F16" i="5"/>
  <c r="L15" i="5"/>
  <c r="K15" i="5"/>
  <c r="F15" i="5"/>
  <c r="L14" i="5"/>
  <c r="K14" i="5"/>
  <c r="F14" i="5"/>
  <c r="L13" i="5"/>
  <c r="K13" i="5"/>
  <c r="F13" i="5"/>
  <c r="L12" i="5"/>
  <c r="K12" i="5"/>
  <c r="F12" i="5"/>
  <c r="L11" i="5"/>
  <c r="K11" i="5"/>
  <c r="F11" i="5"/>
  <c r="L10" i="5"/>
  <c r="K10" i="5"/>
  <c r="F10" i="5"/>
  <c r="L9" i="5"/>
  <c r="K9" i="5"/>
  <c r="F9" i="5"/>
  <c r="K42" i="5" l="1"/>
  <c r="L42" i="5"/>
  <c r="F42" i="5"/>
  <c r="H44" i="5"/>
  <c r="G44" i="5"/>
  <c r="F26" i="5"/>
  <c r="K26" i="5"/>
  <c r="J44" i="5"/>
  <c r="F44" i="5" l="1"/>
  <c r="K44" i="5"/>
  <c r="L44" i="5"/>
</calcChain>
</file>

<file path=xl/sharedStrings.xml><?xml version="1.0" encoding="utf-8"?>
<sst xmlns="http://schemas.openxmlformats.org/spreadsheetml/2006/main" count="107" uniqueCount="94">
  <si>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</si>
  <si>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</si>
  <si>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</si>
  <si>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</si>
  <si>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</si>
  <si>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</si>
  <si>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</si>
  <si>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</si>
  <si>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</si>
  <si>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</si>
  <si>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</si>
  <si>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</si>
  <si>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</si>
  <si>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</si>
  <si>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</si>
  <si>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</si>
  <si>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</si>
  <si>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</si>
  <si>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</si>
  <si>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</si>
  <si>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</si>
  <si>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</si>
  <si>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</si>
  <si>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</si>
  <si>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de Victoria, Gto.
Programas y Proyectos de Inversión
Del 01 Enero al 31 Marzo 2023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</si>
  <si>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</si>
  <si>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</si>
  <si>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</si>
  <si>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</si>
  <si>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</si>
  <si>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</si>
  <si>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</si>
  <si>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</si>
  <si>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</si>
  <si>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</si>
  <si>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</si>
  <si>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</si>
  <si>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</si>
  <si>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</si>
  <si>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</si>
  <si>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</t>
  </si>
  <si>
    <t>BIENESTAR SOCIAL Y HUMANO</t>
  </si>
  <si>
    <t>EQUIPO DE COMPUTO Y DE TECNOLOGIAS DE LA INFORMAC</t>
  </si>
  <si>
    <t>EQUIPO DE COMUNICACION Y TELECOMUNICACION</t>
  </si>
  <si>
    <t>E0008</t>
  </si>
  <si>
    <t>GEST DE ACCIO PARA EL FORT DE LA INFRA Y CONECT MP</t>
  </si>
  <si>
    <t>MAQUINARIA Y EQUIPO DE CONSTRUCCION</t>
  </si>
  <si>
    <t>E0011</t>
  </si>
  <si>
    <t>GEST Y OP DE PROG DE PERSVA DE LA PAZ Y ORDEN PCO</t>
  </si>
  <si>
    <t>E0012</t>
  </si>
  <si>
    <t>OP DE PRO DE TRANSITY MOV PARA UN BUEN CONTOL VIAL</t>
  </si>
  <si>
    <t>EQUIPO MEDICO Y DE LABORATORIO</t>
  </si>
  <si>
    <t>E0016</t>
  </si>
  <si>
    <t>PRESTACION DE LOS SERVICIOS PUBLICOS</t>
  </si>
  <si>
    <t>HERRAMIENTAS Y MAQUINAS-HERRAMIENTA</t>
  </si>
  <si>
    <t>F0001</t>
  </si>
  <si>
    <t>TRANSPARENCIA Y DIFUSION GUBERNAMENTAL</t>
  </si>
  <si>
    <t>EQUIPOS Y APARATOS AUDIOVISUALES</t>
  </si>
  <si>
    <t>M0001</t>
  </si>
  <si>
    <t>MUEBLES DE OFICINA Y ESTANTERIA</t>
  </si>
  <si>
    <t>LICENCIAS INFORMATICAS E INTELECTUALES</t>
  </si>
  <si>
    <t>O0001</t>
  </si>
  <si>
    <t>SEGUIMIENTO Y EVALUACION DE UN BUEN GOBIERNO</t>
  </si>
  <si>
    <t>TOTAL PROGRAMA DE INVERSIÓN DE ADQUISICIONES</t>
  </si>
  <si>
    <t>PROYECTOS DE INVERSIÓN</t>
  </si>
  <si>
    <t>PROGRAMA DE INVERSIÓN DE INFRAESTRUCTURA</t>
  </si>
  <si>
    <t>ADMINISTRACION Y SUPERVICION PRESIDENTE</t>
  </si>
  <si>
    <t>OTRAS CONSTR DE INGENIERIA CIVIL U OBRA PESADA</t>
  </si>
  <si>
    <t>ADMINISTRACION Y SUPERVICION DESARROLLO SOCIAL</t>
  </si>
  <si>
    <t>CONS D OBRS P EL ABS DE AGUA, PETRO, GS, ELE Y TEL</t>
  </si>
  <si>
    <t>K0003</t>
  </si>
  <si>
    <t>MEVI</t>
  </si>
  <si>
    <t>INSTALACIONES Y EQUIPAMIENTO EN CONSTRUCCIONES</t>
  </si>
  <si>
    <t>K0005</t>
  </si>
  <si>
    <t>FISE</t>
  </si>
  <si>
    <t>K0006</t>
  </si>
  <si>
    <t>EMBELLECIENDO MI COLONIA</t>
  </si>
  <si>
    <t>DIV DE TERRENOS Y CONSTR DE OBRAS DE URBANIZACION</t>
  </si>
  <si>
    <t>K0009</t>
  </si>
  <si>
    <t>BORDERIA</t>
  </si>
  <si>
    <t>K0010</t>
  </si>
  <si>
    <t>BORDERÍA</t>
  </si>
  <si>
    <t>CONSTRUCCION DE VIAS DE COMUNICACION</t>
  </si>
  <si>
    <t>K0048</t>
  </si>
  <si>
    <t>SERVICIOS BASICOS MI COMUNIDAD (PSBMC)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</si>
  <si>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</si>
  <si>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</si>
  <si>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emisor”.</t>
  </si>
  <si>
    <t>____________________________________</t>
  </si>
  <si>
    <t>_________________________________</t>
  </si>
  <si>
    <t>LIC. JUAN DIEGO RAMÍREZ RINCÓN</t>
  </si>
  <si>
    <t>T.C. KARLA GRISELDA LÓPEZ ESTRADA</t>
  </si>
  <si>
    <t xml:space="preserve">PRESIDENTE  MUNICIPAL 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</si>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</sst>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2" fillId="0" borderId="12" xfId="0" applyFont="1" applyFill="1" applyBorder="1"/>
    <xf numFmtId="0" fontId="1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0" fontId="9" fillId="0" borderId="12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165" fontId="1" fillId="0" borderId="0" xfId="0" applyNumberFormat="1" applyFont="1" applyFill="1" applyBorder="1" applyAlignment="1" applyProtection="1">
      <alignment horizontal="left" vertical="top" wrapText="1"/>
    </xf>
    <xf numFmtId="44" fontId="1" fillId="0" borderId="0" xfId="16" applyFont="1" applyFill="1" applyBorder="1" applyAlignment="1" applyProtection="1">
      <alignment vertical="top" wrapText="1"/>
    </xf>
    <xf numFmtId="9" fontId="1" fillId="0" borderId="0" xfId="17" applyFont="1" applyFill="1" applyBorder="1" applyAlignment="1" applyProtection="1">
      <alignment horizontal="center" vertical="top" wrapText="1"/>
    </xf>
    <xf numFmtId="9" fontId="1" fillId="0" borderId="13" xfId="17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44" fontId="5" fillId="0" borderId="0" xfId="16" applyFont="1" applyFill="1" applyBorder="1" applyAlignment="1" applyProtection="1">
      <alignment horizontal="left" vertical="top" wrapText="1"/>
    </xf>
    <xf numFmtId="9" fontId="5" fillId="0" borderId="0" xfId="17" applyFont="1" applyFill="1" applyBorder="1" applyAlignment="1" applyProtection="1">
      <alignment horizontal="center" vertical="top" wrapText="1"/>
    </xf>
    <xf numFmtId="9" fontId="5" fillId="0" borderId="13" xfId="17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3" fontId="5" fillId="6" borderId="3" xfId="0" applyNumberFormat="1" applyFont="1" applyFill="1" applyBorder="1" applyAlignment="1" applyProtection="1">
      <alignment horizontal="right" vertical="center" wrapText="1"/>
    </xf>
    <xf numFmtId="9" fontId="5" fillId="6" borderId="3" xfId="17" applyFont="1" applyFill="1" applyBorder="1" applyAlignment="1" applyProtection="1">
      <alignment horizontal="center" vertical="top" wrapText="1"/>
    </xf>
    <xf numFmtId="9" fontId="5" fillId="6" borderId="4" xfId="17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/>
    <xf numFmtId="0" fontId="9" fillId="0" borderId="31" xfId="0" applyFont="1" applyFill="1" applyBorder="1"/>
    <xf numFmtId="0" fontId="1" fillId="0" borderId="31" xfId="0" applyFont="1" applyFill="1" applyBorder="1" applyAlignment="1" applyProtection="1">
      <alignment horizontal="left"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" fillId="0" borderId="24" xfId="0" applyFont="1" applyFill="1" applyBorder="1" applyAlignment="1" applyProtection="1">
      <alignment horizontal="left" vertical="top" wrapText="1"/>
    </xf>
    <xf numFmtId="0" fontId="9" fillId="0" borderId="12" xfId="0" applyFont="1" applyBorder="1"/>
    <xf numFmtId="0" fontId="9" fillId="0" borderId="0" xfId="0" applyFont="1" applyBorder="1"/>
    <xf numFmtId="0" fontId="1" fillId="7" borderId="0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center" vertical="top" wrapText="1"/>
    </xf>
    <xf numFmtId="0" fontId="1" fillId="7" borderId="13" xfId="0" applyFont="1" applyFill="1" applyBorder="1" applyAlignment="1" applyProtection="1">
      <alignment horizontal="left" vertical="top" wrapText="1"/>
    </xf>
    <xf numFmtId="43" fontId="5" fillId="8" borderId="3" xfId="0" applyNumberFormat="1" applyFont="1" applyFill="1" applyBorder="1" applyAlignment="1" applyProtection="1">
      <alignment horizontal="right" vertical="center" wrapText="1"/>
    </xf>
    <xf numFmtId="9" fontId="5" fillId="5" borderId="3" xfId="17" applyFont="1" applyFill="1" applyBorder="1" applyAlignment="1" applyProtection="1">
      <alignment horizontal="center" vertical="top" wrapText="1"/>
    </xf>
    <xf numFmtId="9" fontId="5" fillId="5" borderId="4" xfId="17" applyFont="1" applyFill="1" applyBorder="1" applyAlignment="1" applyProtection="1">
      <alignment horizontal="center" vertical="top" wrapText="1"/>
    </xf>
    <xf numFmtId="0" fontId="2" fillId="0" borderId="23" xfId="0" applyFont="1" applyBorder="1"/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2" fillId="0" borderId="24" xfId="0" applyFont="1" applyBorder="1"/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5" borderId="27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28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9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30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3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left" vertical="center" wrapText="1"/>
    </xf>
    <xf numFmtId="0" fontId="5" fillId="8" borderId="3" xfId="0" applyFont="1" applyFill="1" applyBorder="1" applyAlignment="1" applyProtection="1">
      <alignment horizontal="left" vertical="center" wrapText="1"/>
    </xf>
    <xf numFmtId="4" fontId="4" fillId="0" borderId="0" xfId="8" applyNumberFormat="1" applyFont="1" applyBorder="1" applyAlignment="1" applyProtection="1">
      <alignment horizontal="center" vertical="top"/>
      <protection locked="0"/>
    </xf>
    <xf numFmtId="4" fontId="13" fillId="0" borderId="0" xfId="8" applyNumberFormat="1" applyFont="1" applyBorder="1" applyAlignment="1" applyProtection="1">
      <alignment horizontal="center"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1</xdr:col>
      <xdr:colOff>971550</xdr:colOff>
      <xdr:row>0</xdr:row>
      <xdr:rowOff>704967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0"/>
          <a:ext cx="1447800" cy="704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33" workbookViewId="0">
      <selection activeCell="E52" sqref="E52"/>
    </sheetView>
  </sheetViews>
  <sheetFormatPr baseColWidth="10" defaultRowHeight="11.25" x14ac:dyDescent="0.2"/>
  <cols>
    <col min="1" max="1" width="19.83203125" customWidth="1"/>
    <col min="2" max="2" width="26.33203125" bestFit="1" customWidth="1"/>
    <col min="3" max="3" width="35.33203125" bestFit="1" customWidth="1"/>
    <col min="4" max="4" width="15.5" bestFit="1" customWidth="1"/>
    <col min="5" max="5" width="31.83203125" bestFit="1" customWidth="1"/>
    <col min="6" max="6" width="13" bestFit="1" customWidth="1"/>
    <col min="7" max="7" width="13.33203125" customWidth="1"/>
    <col min="8" max="10" width="14.6640625" bestFit="1" customWidth="1"/>
    <col min="11" max="11" width="13.33203125" customWidth="1"/>
    <col min="12" max="12" width="11.83203125" customWidth="1"/>
  </cols>
  <sheetData>
    <row r="1" spans="1:12" ht="56.25" customHeight="1" x14ac:dyDescent="0.2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57" t="s">
        <v>25</v>
      </c>
      <c r="B2" s="58"/>
      <c r="C2" s="63" t="s">
        <v>26</v>
      </c>
      <c r="D2" s="66" t="s">
        <v>27</v>
      </c>
      <c r="E2" s="63" t="s">
        <v>28</v>
      </c>
      <c r="F2" s="67" t="s">
        <v>29</v>
      </c>
      <c r="G2" s="67"/>
      <c r="H2" s="67"/>
      <c r="I2" s="67"/>
      <c r="J2" s="67"/>
      <c r="K2" s="67"/>
      <c r="L2" s="68"/>
    </row>
    <row r="3" spans="1:12" x14ac:dyDescent="0.2">
      <c r="A3" s="59"/>
      <c r="B3" s="60"/>
      <c r="C3" s="64"/>
      <c r="D3" s="66"/>
      <c r="E3" s="64"/>
      <c r="F3" s="69" t="s">
        <v>30</v>
      </c>
      <c r="G3" s="71" t="s">
        <v>31</v>
      </c>
      <c r="H3" s="74" t="s">
        <v>32</v>
      </c>
      <c r="I3" s="74" t="s">
        <v>33</v>
      </c>
      <c r="J3" s="74" t="s">
        <v>34</v>
      </c>
      <c r="K3" s="79" t="s">
        <v>35</v>
      </c>
      <c r="L3" s="80"/>
    </row>
    <row r="4" spans="1:12" x14ac:dyDescent="0.2">
      <c r="A4" s="59"/>
      <c r="B4" s="60"/>
      <c r="C4" s="64"/>
      <c r="D4" s="66"/>
      <c r="E4" s="64"/>
      <c r="F4" s="59"/>
      <c r="G4" s="72"/>
      <c r="H4" s="75"/>
      <c r="I4" s="75"/>
      <c r="J4" s="77"/>
      <c r="K4" s="73" t="s">
        <v>36</v>
      </c>
      <c r="L4" s="82" t="s">
        <v>37</v>
      </c>
    </row>
    <row r="5" spans="1:12" x14ac:dyDescent="0.2">
      <c r="A5" s="61"/>
      <c r="B5" s="62"/>
      <c r="C5" s="65"/>
      <c r="D5" s="66"/>
      <c r="E5" s="65"/>
      <c r="F5" s="70"/>
      <c r="G5" s="73"/>
      <c r="H5" s="76"/>
      <c r="I5" s="76"/>
      <c r="J5" s="78"/>
      <c r="K5" s="81"/>
      <c r="L5" s="83"/>
    </row>
    <row r="6" spans="1:12" ht="12.75" x14ac:dyDescent="0.2">
      <c r="A6" s="84" t="s">
        <v>38</v>
      </c>
      <c r="B6" s="85"/>
      <c r="C6" s="85"/>
      <c r="D6" s="9"/>
      <c r="E6" s="10"/>
      <c r="F6" s="11"/>
      <c r="G6" s="11"/>
      <c r="H6" s="11"/>
      <c r="I6" s="86"/>
      <c r="J6" s="86"/>
      <c r="K6" s="11"/>
      <c r="L6" s="12"/>
    </row>
    <row r="7" spans="1:12" ht="12.75" x14ac:dyDescent="0.2">
      <c r="A7" s="13"/>
      <c r="B7" s="87" t="s">
        <v>39</v>
      </c>
      <c r="C7" s="87"/>
      <c r="D7" s="9"/>
      <c r="E7" s="14"/>
      <c r="F7" s="15"/>
      <c r="G7" s="15"/>
      <c r="H7" s="15"/>
      <c r="I7" s="15"/>
      <c r="J7" s="15"/>
      <c r="K7" s="15"/>
      <c r="L7" s="16"/>
    </row>
    <row r="8" spans="1:12" ht="12.75" x14ac:dyDescent="0.2">
      <c r="A8" s="13"/>
      <c r="B8" s="10"/>
      <c r="C8" s="10"/>
      <c r="D8" s="17"/>
      <c r="E8" s="18"/>
      <c r="F8" s="19"/>
      <c r="G8" s="19"/>
      <c r="H8" s="19"/>
      <c r="I8" s="19"/>
      <c r="J8" s="19"/>
      <c r="K8" s="15"/>
      <c r="L8" s="16"/>
    </row>
    <row r="9" spans="1:12" ht="22.5" x14ac:dyDescent="0.2">
      <c r="A9" s="20" t="s">
        <v>40</v>
      </c>
      <c r="B9" s="21"/>
      <c r="C9" s="22" t="s">
        <v>41</v>
      </c>
      <c r="D9" s="17">
        <v>5150</v>
      </c>
      <c r="E9" s="18" t="s">
        <v>42</v>
      </c>
      <c r="F9" s="23">
        <f t="shared" ref="F9:F23" si="0">+G9</f>
        <v>25000</v>
      </c>
      <c r="G9" s="24">
        <v>25000</v>
      </c>
      <c r="H9" s="24">
        <v>25000</v>
      </c>
      <c r="I9" s="24">
        <v>0</v>
      </c>
      <c r="J9" s="24">
        <v>0</v>
      </c>
      <c r="K9" s="25">
        <f t="shared" ref="K9:K23" si="1">IFERROR(J9/G9,0)</f>
        <v>0</v>
      </c>
      <c r="L9" s="26">
        <f t="shared" ref="L9:L23" si="2">IFERROR(J9/H9,0)</f>
        <v>0</v>
      </c>
    </row>
    <row r="10" spans="1:12" ht="22.5" x14ac:dyDescent="0.2">
      <c r="A10" s="20"/>
      <c r="B10" s="21"/>
      <c r="C10" s="22"/>
      <c r="D10" s="17">
        <v>5650</v>
      </c>
      <c r="E10" s="18" t="s">
        <v>43</v>
      </c>
      <c r="F10" s="23">
        <f t="shared" si="0"/>
        <v>10000</v>
      </c>
      <c r="G10" s="24">
        <v>10000</v>
      </c>
      <c r="H10" s="24">
        <v>10000</v>
      </c>
      <c r="I10" s="24">
        <v>0</v>
      </c>
      <c r="J10" s="24">
        <v>0</v>
      </c>
      <c r="K10" s="25">
        <f t="shared" si="1"/>
        <v>0</v>
      </c>
      <c r="L10" s="26">
        <f t="shared" si="2"/>
        <v>0</v>
      </c>
    </row>
    <row r="11" spans="1:12" ht="22.5" x14ac:dyDescent="0.2">
      <c r="A11" s="20" t="s">
        <v>44</v>
      </c>
      <c r="B11" s="21"/>
      <c r="C11" s="22" t="s">
        <v>45</v>
      </c>
      <c r="D11" s="17">
        <v>5150</v>
      </c>
      <c r="E11" s="18" t="s">
        <v>42</v>
      </c>
      <c r="F11" s="23">
        <f t="shared" si="0"/>
        <v>0</v>
      </c>
      <c r="G11" s="24">
        <v>0</v>
      </c>
      <c r="H11" s="24">
        <v>74700</v>
      </c>
      <c r="I11" s="24">
        <v>74700</v>
      </c>
      <c r="J11" s="24">
        <v>74700</v>
      </c>
      <c r="K11" s="25">
        <f t="shared" si="1"/>
        <v>0</v>
      </c>
      <c r="L11" s="26">
        <f t="shared" si="2"/>
        <v>1</v>
      </c>
    </row>
    <row r="12" spans="1:12" ht="22.5" x14ac:dyDescent="0.2">
      <c r="A12" s="20"/>
      <c r="B12" s="21"/>
      <c r="C12" s="22"/>
      <c r="D12" s="17">
        <v>5630</v>
      </c>
      <c r="E12" s="18" t="s">
        <v>46</v>
      </c>
      <c r="F12" s="23">
        <f t="shared" si="0"/>
        <v>2030000</v>
      </c>
      <c r="G12" s="24">
        <v>2030000</v>
      </c>
      <c r="H12" s="24">
        <v>1950300</v>
      </c>
      <c r="I12" s="24">
        <v>0</v>
      </c>
      <c r="J12" s="24">
        <v>0</v>
      </c>
      <c r="K12" s="25">
        <f t="shared" si="1"/>
        <v>0</v>
      </c>
      <c r="L12" s="26">
        <f t="shared" si="2"/>
        <v>0</v>
      </c>
    </row>
    <row r="13" spans="1:12" ht="22.5" x14ac:dyDescent="0.2">
      <c r="A13" s="20" t="s">
        <v>47</v>
      </c>
      <c r="B13" s="21"/>
      <c r="C13" s="22" t="s">
        <v>48</v>
      </c>
      <c r="D13" s="17">
        <v>5150</v>
      </c>
      <c r="E13" s="18" t="s">
        <v>42</v>
      </c>
      <c r="F13" s="23">
        <f t="shared" si="0"/>
        <v>26999</v>
      </c>
      <c r="G13" s="24">
        <v>26999</v>
      </c>
      <c r="H13" s="24">
        <v>26999</v>
      </c>
      <c r="I13" s="24">
        <v>0</v>
      </c>
      <c r="J13" s="24">
        <v>0</v>
      </c>
      <c r="K13" s="25">
        <f t="shared" si="1"/>
        <v>0</v>
      </c>
      <c r="L13" s="26">
        <f t="shared" si="2"/>
        <v>0</v>
      </c>
    </row>
    <row r="14" spans="1:12" ht="22.5" x14ac:dyDescent="0.2">
      <c r="A14" s="20"/>
      <c r="B14" s="21"/>
      <c r="C14" s="22"/>
      <c r="D14" s="17">
        <v>5650</v>
      </c>
      <c r="E14" s="18" t="s">
        <v>43</v>
      </c>
      <c r="F14" s="23">
        <f t="shared" si="0"/>
        <v>4049</v>
      </c>
      <c r="G14" s="24">
        <v>4049</v>
      </c>
      <c r="H14" s="24">
        <v>4049</v>
      </c>
      <c r="I14" s="24">
        <v>0</v>
      </c>
      <c r="J14" s="24">
        <v>0</v>
      </c>
      <c r="K14" s="25">
        <f t="shared" si="1"/>
        <v>0</v>
      </c>
      <c r="L14" s="26">
        <f t="shared" si="2"/>
        <v>0</v>
      </c>
    </row>
    <row r="15" spans="1:12" ht="22.5" x14ac:dyDescent="0.2">
      <c r="A15" s="20" t="s">
        <v>49</v>
      </c>
      <c r="B15" s="21"/>
      <c r="C15" s="22" t="s">
        <v>50</v>
      </c>
      <c r="D15" s="17">
        <v>5310</v>
      </c>
      <c r="E15" s="18" t="s">
        <v>51</v>
      </c>
      <c r="F15" s="23">
        <f t="shared" si="0"/>
        <v>4435.43</v>
      </c>
      <c r="G15" s="24">
        <v>4435.43</v>
      </c>
      <c r="H15" s="24">
        <v>4435.43</v>
      </c>
      <c r="I15" s="24">
        <v>0</v>
      </c>
      <c r="J15" s="24">
        <v>0</v>
      </c>
      <c r="K15" s="25">
        <f t="shared" si="1"/>
        <v>0</v>
      </c>
      <c r="L15" s="26">
        <f t="shared" si="2"/>
        <v>0</v>
      </c>
    </row>
    <row r="16" spans="1:12" ht="22.5" x14ac:dyDescent="0.2">
      <c r="A16" s="20" t="s">
        <v>52</v>
      </c>
      <c r="B16" s="21"/>
      <c r="C16" s="22" t="s">
        <v>53</v>
      </c>
      <c r="D16" s="17">
        <v>5150</v>
      </c>
      <c r="E16" s="18" t="s">
        <v>42</v>
      </c>
      <c r="F16" s="23">
        <f t="shared" si="0"/>
        <v>2175</v>
      </c>
      <c r="G16" s="24">
        <v>2175</v>
      </c>
      <c r="H16" s="24">
        <v>2175</v>
      </c>
      <c r="I16" s="24">
        <v>0</v>
      </c>
      <c r="J16" s="24">
        <v>0</v>
      </c>
      <c r="K16" s="25">
        <f t="shared" si="1"/>
        <v>0</v>
      </c>
      <c r="L16" s="26">
        <f t="shared" si="2"/>
        <v>0</v>
      </c>
    </row>
    <row r="17" spans="1:12" ht="22.5" x14ac:dyDescent="0.2">
      <c r="A17" s="20"/>
      <c r="B17" s="21"/>
      <c r="C17" s="22"/>
      <c r="D17" s="17">
        <v>5310</v>
      </c>
      <c r="E17" s="18" t="s">
        <v>51</v>
      </c>
      <c r="F17" s="23">
        <f t="shared" si="0"/>
        <v>12701.75</v>
      </c>
      <c r="G17" s="24">
        <v>12701.75</v>
      </c>
      <c r="H17" s="24">
        <v>12701.75</v>
      </c>
      <c r="I17" s="24">
        <v>0</v>
      </c>
      <c r="J17" s="24">
        <v>0</v>
      </c>
      <c r="K17" s="25">
        <f t="shared" si="1"/>
        <v>0</v>
      </c>
      <c r="L17" s="26">
        <f t="shared" si="2"/>
        <v>0</v>
      </c>
    </row>
    <row r="18" spans="1:12" ht="22.5" x14ac:dyDescent="0.2">
      <c r="A18" s="20"/>
      <c r="B18" s="21"/>
      <c r="C18" s="22"/>
      <c r="D18" s="17">
        <v>5670</v>
      </c>
      <c r="E18" s="18" t="s">
        <v>54</v>
      </c>
      <c r="F18" s="23">
        <f t="shared" si="0"/>
        <v>7995</v>
      </c>
      <c r="G18" s="24">
        <v>7995</v>
      </c>
      <c r="H18" s="24">
        <v>7995</v>
      </c>
      <c r="I18" s="24">
        <v>0</v>
      </c>
      <c r="J18" s="24">
        <v>0</v>
      </c>
      <c r="K18" s="25">
        <f t="shared" si="1"/>
        <v>0</v>
      </c>
      <c r="L18" s="26">
        <f t="shared" si="2"/>
        <v>0</v>
      </c>
    </row>
    <row r="19" spans="1:12" ht="22.5" x14ac:dyDescent="0.2">
      <c r="A19" s="20" t="s">
        <v>55</v>
      </c>
      <c r="B19" s="21"/>
      <c r="C19" s="22" t="s">
        <v>56</v>
      </c>
      <c r="D19" s="17">
        <v>5210</v>
      </c>
      <c r="E19" s="18" t="s">
        <v>57</v>
      </c>
      <c r="F19" s="23">
        <f t="shared" si="0"/>
        <v>496</v>
      </c>
      <c r="G19" s="24">
        <v>496</v>
      </c>
      <c r="H19" s="24">
        <v>496</v>
      </c>
      <c r="I19" s="24">
        <v>0</v>
      </c>
      <c r="J19" s="24">
        <v>0</v>
      </c>
      <c r="K19" s="25">
        <f t="shared" si="1"/>
        <v>0</v>
      </c>
      <c r="L19" s="26">
        <f t="shared" si="2"/>
        <v>0</v>
      </c>
    </row>
    <row r="20" spans="1:12" ht="22.5" x14ac:dyDescent="0.2">
      <c r="A20" s="20" t="s">
        <v>58</v>
      </c>
      <c r="B20" s="21"/>
      <c r="C20" s="22"/>
      <c r="D20" s="17">
        <v>5110</v>
      </c>
      <c r="E20" s="18" t="s">
        <v>59</v>
      </c>
      <c r="F20" s="23">
        <f t="shared" si="0"/>
        <v>7499</v>
      </c>
      <c r="G20" s="24">
        <v>7499</v>
      </c>
      <c r="H20" s="24">
        <v>7499</v>
      </c>
      <c r="I20" s="24">
        <v>0</v>
      </c>
      <c r="J20" s="24">
        <v>0</v>
      </c>
      <c r="K20" s="25">
        <f t="shared" si="1"/>
        <v>0</v>
      </c>
      <c r="L20" s="26">
        <f t="shared" si="2"/>
        <v>0</v>
      </c>
    </row>
    <row r="21" spans="1:12" ht="22.5" x14ac:dyDescent="0.2">
      <c r="A21" s="20"/>
      <c r="B21" s="21"/>
      <c r="C21" s="22"/>
      <c r="D21" s="17">
        <v>5150</v>
      </c>
      <c r="E21" s="18" t="s">
        <v>42</v>
      </c>
      <c r="F21" s="23">
        <f t="shared" si="0"/>
        <v>16035.26</v>
      </c>
      <c r="G21" s="24">
        <v>16035.26</v>
      </c>
      <c r="H21" s="24">
        <v>16035.26</v>
      </c>
      <c r="I21" s="24">
        <v>0</v>
      </c>
      <c r="J21" s="24">
        <v>0</v>
      </c>
      <c r="K21" s="25">
        <f t="shared" si="1"/>
        <v>0</v>
      </c>
      <c r="L21" s="26">
        <f t="shared" si="2"/>
        <v>0</v>
      </c>
    </row>
    <row r="22" spans="1:12" ht="22.5" x14ac:dyDescent="0.2">
      <c r="A22" s="20"/>
      <c r="B22" s="21"/>
      <c r="C22" s="22"/>
      <c r="D22" s="17">
        <v>5970</v>
      </c>
      <c r="E22" s="18" t="s">
        <v>60</v>
      </c>
      <c r="F22" s="23">
        <f t="shared" si="0"/>
        <v>1115</v>
      </c>
      <c r="G22" s="24">
        <v>1115</v>
      </c>
      <c r="H22" s="24">
        <v>1115</v>
      </c>
      <c r="I22" s="24">
        <v>0</v>
      </c>
      <c r="J22" s="24">
        <v>0</v>
      </c>
      <c r="K22" s="25">
        <f t="shared" si="1"/>
        <v>0</v>
      </c>
      <c r="L22" s="26">
        <f t="shared" si="2"/>
        <v>0</v>
      </c>
    </row>
    <row r="23" spans="1:12" ht="22.5" x14ac:dyDescent="0.2">
      <c r="A23" s="20" t="s">
        <v>61</v>
      </c>
      <c r="B23" s="21"/>
      <c r="C23" s="22" t="s">
        <v>62</v>
      </c>
      <c r="D23" s="17">
        <v>5150</v>
      </c>
      <c r="E23" s="18" t="s">
        <v>42</v>
      </c>
      <c r="F23" s="23">
        <f t="shared" si="0"/>
        <v>6875</v>
      </c>
      <c r="G23" s="24">
        <v>6875</v>
      </c>
      <c r="H23" s="24">
        <v>6875</v>
      </c>
      <c r="I23" s="24">
        <v>0</v>
      </c>
      <c r="J23" s="24">
        <v>0</v>
      </c>
      <c r="K23" s="25">
        <f t="shared" si="1"/>
        <v>0</v>
      </c>
      <c r="L23" s="26">
        <f t="shared" si="2"/>
        <v>0</v>
      </c>
    </row>
    <row r="24" spans="1:12" x14ac:dyDescent="0.2">
      <c r="A24" s="20"/>
      <c r="B24" s="21"/>
      <c r="C24" s="22"/>
      <c r="D24" s="27"/>
      <c r="E24" s="28"/>
      <c r="F24" s="29"/>
      <c r="G24" s="29"/>
      <c r="H24" s="29"/>
      <c r="I24" s="29"/>
      <c r="J24" s="29"/>
      <c r="K24" s="30"/>
      <c r="L24" s="31"/>
    </row>
    <row r="25" spans="1:12" x14ac:dyDescent="0.2">
      <c r="A25" s="20"/>
      <c r="B25" s="21"/>
      <c r="C25" s="15"/>
      <c r="D25" s="32"/>
      <c r="E25" s="15"/>
      <c r="F25" s="15"/>
      <c r="G25" s="15"/>
      <c r="H25" s="15"/>
      <c r="I25" s="15"/>
      <c r="J25" s="15"/>
      <c r="K25" s="15"/>
      <c r="L25" s="16"/>
    </row>
    <row r="26" spans="1:12" x14ac:dyDescent="0.2">
      <c r="A26" s="88" t="s">
        <v>63</v>
      </c>
      <c r="B26" s="89"/>
      <c r="C26" s="89"/>
      <c r="D26" s="89"/>
      <c r="E26" s="89"/>
      <c r="F26" s="33">
        <f>SUM(F9:F23)</f>
        <v>2155375.44</v>
      </c>
      <c r="G26" s="33">
        <f>SUM(G9:G23)</f>
        <v>2155375.44</v>
      </c>
      <c r="H26" s="33">
        <f>SUM(H9:H23)</f>
        <v>2150375.4399999995</v>
      </c>
      <c r="I26" s="33">
        <f>SUM(I9:I23)</f>
        <v>74700</v>
      </c>
      <c r="J26" s="33">
        <f>SUM(J9:J23)</f>
        <v>74700</v>
      </c>
      <c r="K26" s="34">
        <f>IFERROR(J26/G26,0)</f>
        <v>3.4657535116016727E-2</v>
      </c>
      <c r="L26" s="35">
        <f>IFERROR(J26/H26,0)</f>
        <v>3.4738119962902859E-2</v>
      </c>
    </row>
    <row r="27" spans="1:12" x14ac:dyDescent="0.2">
      <c r="A27" s="20"/>
      <c r="B27" s="21"/>
      <c r="C27" s="15"/>
      <c r="D27" s="32"/>
      <c r="E27" s="15"/>
      <c r="F27" s="15"/>
      <c r="G27" s="15"/>
      <c r="H27" s="15"/>
      <c r="I27" s="15"/>
      <c r="J27" s="15"/>
      <c r="K27" s="15"/>
      <c r="L27" s="16"/>
    </row>
    <row r="28" spans="1:12" ht="12" x14ac:dyDescent="0.2">
      <c r="A28" s="90" t="s">
        <v>64</v>
      </c>
      <c r="B28" s="87"/>
      <c r="C28" s="87"/>
      <c r="D28" s="9"/>
      <c r="E28" s="14"/>
      <c r="F28" s="15"/>
      <c r="G28" s="15"/>
      <c r="H28" s="15"/>
      <c r="I28" s="15"/>
      <c r="J28" s="15"/>
      <c r="K28" s="15"/>
      <c r="L28" s="16"/>
    </row>
    <row r="29" spans="1:12" ht="12.75" x14ac:dyDescent="0.2">
      <c r="A29" s="13"/>
      <c r="B29" s="87" t="s">
        <v>65</v>
      </c>
      <c r="C29" s="87"/>
      <c r="D29" s="9"/>
      <c r="E29" s="14"/>
      <c r="F29" s="15"/>
      <c r="G29" s="15"/>
      <c r="H29" s="15"/>
      <c r="I29" s="15"/>
      <c r="J29" s="15"/>
      <c r="K29" s="15"/>
      <c r="L29" s="16"/>
    </row>
    <row r="30" spans="1:12" x14ac:dyDescent="0.2">
      <c r="A30" s="36"/>
      <c r="B30" s="37"/>
      <c r="C30" s="37"/>
      <c r="D30" s="27"/>
      <c r="E30" s="37"/>
      <c r="F30" s="15"/>
      <c r="G30" s="15"/>
      <c r="H30" s="15"/>
      <c r="I30" s="15"/>
      <c r="J30" s="15"/>
      <c r="K30" s="15"/>
      <c r="L30" s="16"/>
    </row>
    <row r="31" spans="1:12" ht="22.5" x14ac:dyDescent="0.2">
      <c r="A31" s="20" t="s">
        <v>40</v>
      </c>
      <c r="B31" s="21"/>
      <c r="C31" s="15" t="s">
        <v>66</v>
      </c>
      <c r="D31" s="32">
        <v>6160</v>
      </c>
      <c r="E31" s="15" t="s">
        <v>67</v>
      </c>
      <c r="F31" s="23">
        <f t="shared" ref="F31:F39" si="3">+G31</f>
        <v>146886.95000000001</v>
      </c>
      <c r="G31" s="24">
        <v>146886.95000000001</v>
      </c>
      <c r="H31" s="24">
        <v>146886.95000000001</v>
      </c>
      <c r="I31" s="24">
        <v>0</v>
      </c>
      <c r="J31" s="24">
        <v>0</v>
      </c>
      <c r="K31" s="25">
        <f t="shared" ref="K31:K39" si="4">IFERROR(J31/G31,0)</f>
        <v>0</v>
      </c>
      <c r="L31" s="26">
        <f t="shared" ref="L31:L39" si="5">IFERROR(J31/H31,0)</f>
        <v>0</v>
      </c>
    </row>
    <row r="32" spans="1:12" ht="22.5" x14ac:dyDescent="0.2">
      <c r="A32" s="20" t="s">
        <v>44</v>
      </c>
      <c r="B32" s="21"/>
      <c r="C32" s="15" t="s">
        <v>68</v>
      </c>
      <c r="D32" s="32">
        <v>6130</v>
      </c>
      <c r="E32" s="15" t="s">
        <v>69</v>
      </c>
      <c r="F32" s="23">
        <f t="shared" si="3"/>
        <v>0</v>
      </c>
      <c r="G32" s="24">
        <v>0</v>
      </c>
      <c r="H32" s="24">
        <v>437504.43</v>
      </c>
      <c r="I32" s="24">
        <v>235622.12</v>
      </c>
      <c r="J32" s="24">
        <v>235622.12</v>
      </c>
      <c r="K32" s="25">
        <f t="shared" si="4"/>
        <v>0</v>
      </c>
      <c r="L32" s="26">
        <f t="shared" si="5"/>
        <v>0.53855939241575224</v>
      </c>
    </row>
    <row r="33" spans="1:12" ht="22.5" x14ac:dyDescent="0.2">
      <c r="A33" s="20" t="s">
        <v>70</v>
      </c>
      <c r="B33" s="21"/>
      <c r="C33" s="15" t="s">
        <v>71</v>
      </c>
      <c r="D33" s="32">
        <v>6170</v>
      </c>
      <c r="E33" s="15" t="s">
        <v>72</v>
      </c>
      <c r="F33" s="23">
        <f t="shared" si="3"/>
        <v>0</v>
      </c>
      <c r="G33" s="24">
        <v>0</v>
      </c>
      <c r="H33" s="24">
        <v>0</v>
      </c>
      <c r="I33" s="24">
        <v>0</v>
      </c>
      <c r="J33" s="24">
        <v>0</v>
      </c>
      <c r="K33" s="25">
        <f t="shared" si="4"/>
        <v>0</v>
      </c>
      <c r="L33" s="26">
        <f t="shared" si="5"/>
        <v>0</v>
      </c>
    </row>
    <row r="34" spans="1:12" ht="22.5" x14ac:dyDescent="0.2">
      <c r="A34" s="20" t="s">
        <v>73</v>
      </c>
      <c r="B34" s="21"/>
      <c r="C34" s="15" t="s">
        <v>74</v>
      </c>
      <c r="D34" s="32">
        <v>6170</v>
      </c>
      <c r="E34" s="15" t="s">
        <v>72</v>
      </c>
      <c r="F34" s="23">
        <f t="shared" si="3"/>
        <v>0</v>
      </c>
      <c r="G34" s="24">
        <v>0</v>
      </c>
      <c r="H34" s="24">
        <v>42111.24</v>
      </c>
      <c r="I34" s="24">
        <v>40851.620000000003</v>
      </c>
      <c r="J34" s="24">
        <v>40851.620000000003</v>
      </c>
      <c r="K34" s="25">
        <f t="shared" si="4"/>
        <v>0</v>
      </c>
      <c r="L34" s="26">
        <f t="shared" si="5"/>
        <v>0.97008827096993588</v>
      </c>
    </row>
    <row r="35" spans="1:12" ht="22.5" x14ac:dyDescent="0.2">
      <c r="A35" s="20" t="s">
        <v>75</v>
      </c>
      <c r="B35" s="21"/>
      <c r="C35" s="15" t="s">
        <v>76</v>
      </c>
      <c r="D35" s="32">
        <v>6140</v>
      </c>
      <c r="E35" s="15" t="s">
        <v>77</v>
      </c>
      <c r="F35" s="23">
        <f t="shared" si="3"/>
        <v>0</v>
      </c>
      <c r="G35" s="24">
        <v>0</v>
      </c>
      <c r="H35" s="24">
        <v>3781003.1</v>
      </c>
      <c r="I35" s="24">
        <v>3781003.1</v>
      </c>
      <c r="J35" s="24">
        <v>3781003.1</v>
      </c>
      <c r="K35" s="25">
        <f t="shared" si="4"/>
        <v>0</v>
      </c>
      <c r="L35" s="26">
        <f t="shared" si="5"/>
        <v>1</v>
      </c>
    </row>
    <row r="36" spans="1:12" ht="22.5" x14ac:dyDescent="0.2">
      <c r="A36" s="20"/>
      <c r="B36" s="21"/>
      <c r="C36" s="15"/>
      <c r="D36" s="32">
        <v>6160</v>
      </c>
      <c r="E36" s="15" t="s">
        <v>67</v>
      </c>
      <c r="F36" s="23">
        <f t="shared" si="3"/>
        <v>0</v>
      </c>
      <c r="G36" s="24">
        <v>0</v>
      </c>
      <c r="H36" s="24">
        <v>1552404.49</v>
      </c>
      <c r="I36" s="24">
        <v>1294533.8999999999</v>
      </c>
      <c r="J36" s="24">
        <v>1294533.8999999999</v>
      </c>
      <c r="K36" s="25">
        <f t="shared" si="4"/>
        <v>0</v>
      </c>
      <c r="L36" s="26">
        <f t="shared" si="5"/>
        <v>0.83388956186283636</v>
      </c>
    </row>
    <row r="37" spans="1:12" ht="22.5" x14ac:dyDescent="0.2">
      <c r="A37" s="20" t="s">
        <v>78</v>
      </c>
      <c r="B37" s="21"/>
      <c r="C37" s="15" t="s">
        <v>79</v>
      </c>
      <c r="D37" s="32">
        <v>6170</v>
      </c>
      <c r="E37" s="15" t="s">
        <v>72</v>
      </c>
      <c r="F37" s="23">
        <f t="shared" si="3"/>
        <v>0</v>
      </c>
      <c r="G37" s="24">
        <v>0</v>
      </c>
      <c r="H37" s="24">
        <v>21424.37</v>
      </c>
      <c r="I37" s="24">
        <v>0</v>
      </c>
      <c r="J37" s="24">
        <v>0</v>
      </c>
      <c r="K37" s="25">
        <f t="shared" si="4"/>
        <v>0</v>
      </c>
      <c r="L37" s="26">
        <f t="shared" si="5"/>
        <v>0</v>
      </c>
    </row>
    <row r="38" spans="1:12" ht="22.5" x14ac:dyDescent="0.2">
      <c r="A38" s="20" t="s">
        <v>80</v>
      </c>
      <c r="B38" s="21"/>
      <c r="C38" s="15" t="s">
        <v>81</v>
      </c>
      <c r="D38" s="32">
        <v>6150</v>
      </c>
      <c r="E38" s="15" t="s">
        <v>82</v>
      </c>
      <c r="F38" s="23">
        <f t="shared" si="3"/>
        <v>0</v>
      </c>
      <c r="G38" s="24">
        <v>0</v>
      </c>
      <c r="H38" s="24">
        <v>24675795.559999999</v>
      </c>
      <c r="I38" s="24">
        <v>20401161.59</v>
      </c>
      <c r="J38" s="24">
        <v>20401161.59</v>
      </c>
      <c r="K38" s="25">
        <f t="shared" si="4"/>
        <v>0</v>
      </c>
      <c r="L38" s="26">
        <f t="shared" si="5"/>
        <v>0.82676813966925256</v>
      </c>
    </row>
    <row r="39" spans="1:12" ht="22.5" x14ac:dyDescent="0.2">
      <c r="A39" s="20" t="s">
        <v>83</v>
      </c>
      <c r="B39" s="21"/>
      <c r="C39" s="15" t="s">
        <v>84</v>
      </c>
      <c r="D39" s="32">
        <v>6170</v>
      </c>
      <c r="E39" s="15" t="s">
        <v>72</v>
      </c>
      <c r="F39" s="23">
        <f t="shared" si="3"/>
        <v>0</v>
      </c>
      <c r="G39" s="24">
        <v>0</v>
      </c>
      <c r="H39" s="24">
        <v>21424.37</v>
      </c>
      <c r="I39" s="24">
        <v>0</v>
      </c>
      <c r="J39" s="24">
        <v>0</v>
      </c>
      <c r="K39" s="25">
        <f t="shared" si="4"/>
        <v>0</v>
      </c>
      <c r="L39" s="26">
        <f t="shared" si="5"/>
        <v>0</v>
      </c>
    </row>
    <row r="40" spans="1:12" x14ac:dyDescent="0.2">
      <c r="A40" s="20"/>
      <c r="B40" s="21"/>
      <c r="C40" s="15"/>
      <c r="D40" s="32"/>
      <c r="E40" s="15"/>
      <c r="F40" s="29"/>
      <c r="G40" s="29"/>
      <c r="H40" s="29"/>
      <c r="I40" s="29"/>
      <c r="J40" s="29"/>
      <c r="K40" s="30"/>
      <c r="L40" s="31"/>
    </row>
    <row r="41" spans="1:12" x14ac:dyDescent="0.2">
      <c r="A41" s="38"/>
      <c r="B41" s="39"/>
      <c r="C41" s="40"/>
      <c r="D41" s="41"/>
      <c r="E41" s="40"/>
      <c r="F41" s="40"/>
      <c r="G41" s="40"/>
      <c r="H41" s="40"/>
      <c r="I41" s="40"/>
      <c r="J41" s="40"/>
      <c r="K41" s="40"/>
      <c r="L41" s="42"/>
    </row>
    <row r="42" spans="1:12" x14ac:dyDescent="0.2">
      <c r="A42" s="88" t="s">
        <v>85</v>
      </c>
      <c r="B42" s="89"/>
      <c r="C42" s="89"/>
      <c r="D42" s="89"/>
      <c r="E42" s="89"/>
      <c r="F42" s="33">
        <f>SUM(F31:F39)</f>
        <v>146886.95000000001</v>
      </c>
      <c r="G42" s="33">
        <f>SUM(G31:G39)</f>
        <v>146886.95000000001</v>
      </c>
      <c r="H42" s="33">
        <f>SUM(H31:H39)</f>
        <v>30678554.510000002</v>
      </c>
      <c r="I42" s="33">
        <f>SUM(I31:I39)</f>
        <v>25753172.329999998</v>
      </c>
      <c r="J42" s="33">
        <f>SUM(J31:J39)</f>
        <v>25753172.329999998</v>
      </c>
      <c r="K42" s="34">
        <f>IFERROR(J42/G42,0)</f>
        <v>175.32648291764514</v>
      </c>
      <c r="L42" s="35">
        <f>IFERROR(J42/H42,0)</f>
        <v>0.8394519475031158</v>
      </c>
    </row>
    <row r="43" spans="1:12" x14ac:dyDescent="0.2">
      <c r="A43" s="43"/>
      <c r="B43" s="44"/>
      <c r="C43" s="45"/>
      <c r="D43" s="46"/>
      <c r="E43" s="45"/>
      <c r="F43" s="45"/>
      <c r="G43" s="45"/>
      <c r="H43" s="45"/>
      <c r="I43" s="45"/>
      <c r="J43" s="45"/>
      <c r="K43" s="45"/>
      <c r="L43" s="47"/>
    </row>
    <row r="44" spans="1:12" x14ac:dyDescent="0.2">
      <c r="A44" s="93" t="s">
        <v>86</v>
      </c>
      <c r="B44" s="94"/>
      <c r="C44" s="94"/>
      <c r="D44" s="94"/>
      <c r="E44" s="94"/>
      <c r="F44" s="48">
        <f>+F26+F42</f>
        <v>2302262.39</v>
      </c>
      <c r="G44" s="48">
        <f>+G26+G42</f>
        <v>2302262.39</v>
      </c>
      <c r="H44" s="48">
        <f>+H26+H42</f>
        <v>32828929.950000003</v>
      </c>
      <c r="I44" s="48">
        <f>+I26+I42</f>
        <v>25827872.329999998</v>
      </c>
      <c r="J44" s="48">
        <f>+J26+J42</f>
        <v>25827872.329999998</v>
      </c>
      <c r="K44" s="49">
        <f>IFERROR(J44/G44,0)</f>
        <v>11.218474680464201</v>
      </c>
      <c r="L44" s="50">
        <f>IFERROR(J44/H44,0)</f>
        <v>0.78674121786293538</v>
      </c>
    </row>
    <row r="45" spans="1:12" ht="12.75" x14ac:dyDescent="0.2">
      <c r="A45" s="51"/>
      <c r="B45" s="52"/>
      <c r="C45" s="52"/>
      <c r="D45" s="53"/>
      <c r="E45" s="52"/>
      <c r="F45" s="52"/>
      <c r="G45" s="52"/>
      <c r="H45" s="52"/>
      <c r="I45" s="52"/>
      <c r="J45" s="52"/>
      <c r="K45" s="52"/>
      <c r="L45" s="54"/>
    </row>
    <row r="47" spans="1:12" x14ac:dyDescent="0.2">
      <c r="A47" s="55" t="s">
        <v>87</v>
      </c>
      <c r="B47" s="55"/>
      <c r="C47" s="55"/>
      <c r="D47" s="55"/>
      <c r="E47" s="55"/>
    </row>
    <row r="48" spans="1:12" x14ac:dyDescent="0.2">
      <c r="A48" s="55"/>
      <c r="B48" s="55"/>
      <c r="C48" s="55"/>
      <c r="D48" s="55"/>
      <c r="E48" s="55"/>
    </row>
    <row r="49" spans="1:9" x14ac:dyDescent="0.2">
      <c r="A49" s="55"/>
      <c r="B49" s="55"/>
      <c r="C49" s="55"/>
      <c r="D49" s="55"/>
      <c r="E49" s="55"/>
    </row>
    <row r="50" spans="1:9" x14ac:dyDescent="0.2">
      <c r="A50" s="55"/>
      <c r="B50" s="55"/>
      <c r="C50" s="55"/>
      <c r="D50" s="55"/>
      <c r="E50" s="55"/>
    </row>
    <row r="51" spans="1:9" x14ac:dyDescent="0.2">
      <c r="A51" s="55"/>
      <c r="B51" s="55"/>
      <c r="C51" s="55"/>
      <c r="D51" s="55"/>
      <c r="E51" s="55"/>
    </row>
    <row r="52" spans="1:9" ht="12.75" x14ac:dyDescent="0.2">
      <c r="A52" s="91" t="s">
        <v>88</v>
      </c>
      <c r="B52" s="91"/>
      <c r="E52" s="55"/>
      <c r="G52" s="96" t="s">
        <v>89</v>
      </c>
      <c r="H52" s="96"/>
      <c r="I52" s="96"/>
    </row>
    <row r="53" spans="1:9" x14ac:dyDescent="0.2">
      <c r="A53" s="92" t="s">
        <v>90</v>
      </c>
      <c r="B53" s="92"/>
      <c r="E53" s="55"/>
      <c r="G53" s="95" t="s">
        <v>91</v>
      </c>
      <c r="H53" s="95"/>
      <c r="I53" s="95"/>
    </row>
    <row r="54" spans="1:9" x14ac:dyDescent="0.2">
      <c r="A54" s="92" t="s">
        <v>92</v>
      </c>
      <c r="B54" s="92"/>
      <c r="E54" s="55"/>
      <c r="G54" s="95" t="s">
        <v>93</v>
      </c>
      <c r="H54" s="95"/>
      <c r="I54" s="95"/>
    </row>
    <row r="55" spans="1:9" x14ac:dyDescent="0.2">
      <c r="A55" s="55"/>
      <c r="B55" s="3"/>
      <c r="C55" s="3"/>
      <c r="D55" s="3"/>
      <c r="E55" s="55"/>
    </row>
  </sheetData>
  <protectedRanges>
    <protectedRange sqref="A52:A54 G52:H54 E47:E55 A47:D51 A55:D55" name="Rango1_1"/>
  </protectedRanges>
  <mergeCells count="28">
    <mergeCell ref="G54:I54"/>
    <mergeCell ref="G52:I52"/>
    <mergeCell ref="G53:I53"/>
    <mergeCell ref="A52:B52"/>
    <mergeCell ref="A53:B53"/>
    <mergeCell ref="A54:B54"/>
    <mergeCell ref="B29:C29"/>
    <mergeCell ref="A42:E42"/>
    <mergeCell ref="A44:E44"/>
    <mergeCell ref="A6:C6"/>
    <mergeCell ref="I6:J6"/>
    <mergeCell ref="B7:C7"/>
    <mergeCell ref="A26:E26"/>
    <mergeCell ref="A28:C28"/>
    <mergeCell ref="A1:L1"/>
    <mergeCell ref="A2:B5"/>
    <mergeCell ref="C2:C5"/>
    <mergeCell ref="D2:D5"/>
    <mergeCell ref="E2:E5"/>
    <mergeCell ref="F2:L2"/>
    <mergeCell ref="F3:F5"/>
    <mergeCell ref="G3:G5"/>
    <mergeCell ref="H3:H5"/>
    <mergeCell ref="I3:I5"/>
    <mergeCell ref="J3:J5"/>
    <mergeCell ref="K3:L3"/>
    <mergeCell ref="K4:K5"/>
    <mergeCell ref="L4:L5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1.25" customHeight="1" x14ac:dyDescent="0.2">
      <c r="A2" s="4" t="s">
        <v>7</v>
      </c>
    </row>
    <row r="3" spans="1:1" ht="11.25" customHeight="1" x14ac:dyDescent="0.2">
      <c r="A3" s="4" t="s">
        <v>8</v>
      </c>
    </row>
    <row r="4" spans="1:1" ht="11.25" customHeight="1" x14ac:dyDescent="0.2">
      <c r="A4" s="4" t="s">
        <v>9</v>
      </c>
    </row>
    <row r="5" spans="1:1" ht="11.25" customHeight="1" x14ac:dyDescent="0.2">
      <c r="A5" s="4" t="s">
        <v>3</v>
      </c>
    </row>
    <row r="6" spans="1:1" ht="11.25" customHeight="1" x14ac:dyDescent="0.2">
      <c r="A6" s="4" t="s">
        <v>16</v>
      </c>
    </row>
    <row r="7" spans="1:1" x14ac:dyDescent="0.2">
      <c r="A7" s="4" t="s">
        <v>4</v>
      </c>
    </row>
    <row r="8" spans="1:1" ht="22.5" x14ac:dyDescent="0.2">
      <c r="A8" s="4" t="s">
        <v>5</v>
      </c>
    </row>
    <row r="9" spans="1:1" ht="22.5" x14ac:dyDescent="0.2">
      <c r="A9" s="4" t="s">
        <v>6</v>
      </c>
    </row>
    <row r="10" spans="1:1" x14ac:dyDescent="0.2">
      <c r="A10" s="4" t="s">
        <v>10</v>
      </c>
    </row>
    <row r="11" spans="1:1" ht="22.5" x14ac:dyDescent="0.2">
      <c r="A11" s="4" t="s">
        <v>11</v>
      </c>
    </row>
    <row r="12" spans="1:1" ht="22.5" x14ac:dyDescent="0.2">
      <c r="A12" s="4" t="s">
        <v>12</v>
      </c>
    </row>
    <row r="13" spans="1:1" x14ac:dyDescent="0.2">
      <c r="A13" s="4" t="s">
        <v>13</v>
      </c>
    </row>
    <row r="14" spans="1:1" x14ac:dyDescent="0.2">
      <c r="A14" s="5" t="s">
        <v>23</v>
      </c>
    </row>
    <row r="15" spans="1:1" ht="22.5" x14ac:dyDescent="0.2">
      <c r="A15" s="4" t="s">
        <v>14</v>
      </c>
    </row>
    <row r="16" spans="1:1" x14ac:dyDescent="0.2">
      <c r="A16" s="5" t="s">
        <v>15</v>
      </c>
    </row>
    <row r="17" spans="1:1" ht="11.25" customHeight="1" x14ac:dyDescent="0.2">
      <c r="A17" s="4"/>
    </row>
    <row r="18" spans="1:1" x14ac:dyDescent="0.2">
      <c r="A18" s="2" t="s">
        <v>1</v>
      </c>
    </row>
    <row r="19" spans="1:1" x14ac:dyDescent="0.2">
      <c r="A19" s="4" t="s">
        <v>2</v>
      </c>
    </row>
    <row r="21" spans="1:1" x14ac:dyDescent="0.2">
      <c r="A21" s="7" t="s">
        <v>17</v>
      </c>
    </row>
    <row r="22" spans="1:1" ht="33.75" x14ac:dyDescent="0.2">
      <c r="A22" s="6" t="s">
        <v>18</v>
      </c>
    </row>
    <row r="24" spans="1:1" ht="38.25" customHeight="1" x14ac:dyDescent="0.2">
      <c r="A24" s="6" t="s">
        <v>19</v>
      </c>
    </row>
    <row r="26" spans="1:1" ht="24" x14ac:dyDescent="0.2">
      <c r="A26" s="8" t="s">
        <v>22</v>
      </c>
    </row>
    <row r="27" spans="1:1" x14ac:dyDescent="0.2">
      <c r="A27" t="s">
        <v>20</v>
      </c>
    </row>
    <row r="28" spans="1:1" ht="14.25" x14ac:dyDescent="0.2">
      <c r="A28" t="s">
        <v>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hugoteer@hotmail.com</cp:lastModifiedBy>
  <cp:lastPrinted>2017-03-30T22:21:48Z</cp:lastPrinted>
  <dcterms:created xsi:type="dcterms:W3CDTF">2014-10-22T05:35:08Z</dcterms:created>
  <dcterms:modified xsi:type="dcterms:W3CDTF">2023-05-01T16:05:51Z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