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 LAPTOP\1ER TRIMESTRE 2023\Formatos\"/>
    </mc:Choice>
  </mc:AlternateContent>
  <bookViews>
    <workbookView xWindow="-105" yWindow="-105" windowWidth="19425" windowHeight="10305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F32" i="5"/>
  <c r="E32" i="5"/>
  <c r="C32" i="5"/>
  <c r="B32" i="5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D22" i="5" s="1"/>
  <c r="D23" i="5"/>
  <c r="G23" i="5" s="1"/>
  <c r="F22" i="5"/>
  <c r="E22" i="5"/>
  <c r="C22" i="5"/>
  <c r="B22" i="5"/>
  <c r="D21" i="5"/>
  <c r="G21" i="5" s="1"/>
  <c r="D20" i="5"/>
  <c r="G20" i="5" s="1"/>
  <c r="D19" i="5"/>
  <c r="G19" i="5" s="1"/>
  <c r="D18" i="5"/>
  <c r="G18" i="5" s="1"/>
  <c r="D17" i="5"/>
  <c r="G17" i="5" s="1"/>
  <c r="D16" i="5"/>
  <c r="D15" i="5"/>
  <c r="G15" i="5" s="1"/>
  <c r="F14" i="5"/>
  <c r="E14" i="5"/>
  <c r="C14" i="5"/>
  <c r="B14" i="5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5" i="5"/>
  <c r="E5" i="5"/>
  <c r="C5" i="5"/>
  <c r="B5" i="5"/>
  <c r="F56" i="4"/>
  <c r="E56" i="4"/>
  <c r="C56" i="4"/>
  <c r="B56" i="4"/>
  <c r="D55" i="4"/>
  <c r="G55" i="4" s="1"/>
  <c r="D54" i="4"/>
  <c r="G54" i="4" s="1"/>
  <c r="D53" i="4"/>
  <c r="G53" i="4" s="1"/>
  <c r="D52" i="4"/>
  <c r="G52" i="4" s="1"/>
  <c r="D51" i="4"/>
  <c r="G51" i="4" s="1"/>
  <c r="D50" i="4"/>
  <c r="G50" i="4" s="1"/>
  <c r="D49" i="4"/>
  <c r="G49" i="4" s="1"/>
  <c r="D42" i="4"/>
  <c r="G42" i="4" s="1"/>
  <c r="D40" i="4"/>
  <c r="G40" i="4" s="1"/>
  <c r="D39" i="4"/>
  <c r="G39" i="4" s="1"/>
  <c r="D38" i="4"/>
  <c r="G38" i="4" s="1"/>
  <c r="D37" i="4"/>
  <c r="G37" i="4" s="1"/>
  <c r="F29" i="4"/>
  <c r="E29" i="4"/>
  <c r="C29" i="4"/>
  <c r="B29" i="4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G10" i="8"/>
  <c r="F10" i="8"/>
  <c r="D10" i="8"/>
  <c r="C10" i="8"/>
  <c r="E9" i="8"/>
  <c r="H9" i="8" s="1"/>
  <c r="E8" i="8"/>
  <c r="H8" i="8" s="1"/>
  <c r="E7" i="8"/>
  <c r="H7" i="8" s="1"/>
  <c r="E6" i="8"/>
  <c r="H6" i="8" s="1"/>
  <c r="E5" i="8"/>
  <c r="H5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D65" i="6"/>
  <c r="G65" i="6" s="1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D57" i="6"/>
  <c r="G57" i="6" s="1"/>
  <c r="C57" i="6"/>
  <c r="B57" i="6"/>
  <c r="D56" i="6"/>
  <c r="G56" i="6" s="1"/>
  <c r="D55" i="6"/>
  <c r="G55" i="6" s="1"/>
  <c r="D54" i="6"/>
  <c r="G54" i="6" s="1"/>
  <c r="F53" i="6"/>
  <c r="E53" i="6"/>
  <c r="D53" i="6"/>
  <c r="G53" i="6" s="1"/>
  <c r="C53" i="6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D43" i="6"/>
  <c r="G43" i="6" s="1"/>
  <c r="C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D33" i="6"/>
  <c r="G33" i="6" s="1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D23" i="6"/>
  <c r="G23" i="6" s="1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D13" i="6"/>
  <c r="G13" i="6" s="1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D5" i="6"/>
  <c r="G5" i="6" s="1"/>
  <c r="G77" i="6" s="1"/>
  <c r="C5" i="6"/>
  <c r="C77" i="6" s="1"/>
  <c r="B5" i="6"/>
  <c r="B77" i="6" s="1"/>
  <c r="D5" i="5" l="1"/>
  <c r="D14" i="5"/>
  <c r="C37" i="5"/>
  <c r="D32" i="5"/>
  <c r="D37" i="5" s="1"/>
  <c r="B37" i="5"/>
  <c r="E37" i="5"/>
  <c r="F37" i="5"/>
  <c r="G5" i="5"/>
  <c r="G16" i="5"/>
  <c r="G14" i="5" s="1"/>
  <c r="G24" i="5"/>
  <c r="G22" i="5" s="1"/>
  <c r="G34" i="5"/>
  <c r="G32" i="5" s="1"/>
  <c r="G56" i="4"/>
  <c r="D56" i="4"/>
  <c r="G29" i="4"/>
  <c r="D29" i="4"/>
  <c r="H10" i="8"/>
  <c r="E10" i="8"/>
  <c r="D77" i="6"/>
  <c r="G37" i="5" l="1"/>
</calcChain>
</file>

<file path=xl/sharedStrings.xml><?xml version="1.0" encoding="utf-8"?>
<sst xmlns="http://schemas.openxmlformats.org/spreadsheetml/2006/main" count="239" uniqueCount="165">
  <si>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</si>
  <si>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</si>
  <si>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</si>
  <si>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</si>
  <si>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</si>
  <si>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</si>
  <si>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</si>
  <si>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</si>
  <si>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</si>
  <si>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</si>
  <si>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</si>
  <si>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</si>
  <si>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</si>
  <si>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</si>
  <si>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</si>
  <si>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</si>
  <si>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</si>
  <si>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</si>
  <si>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</si>
  <si>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</si>
  <si>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</si>
  <si>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</si>
  <si>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</si>
  <si>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</si>
  <si>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</si>
  <si>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</si>
  <si>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</si>
  <si>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</si>
  <si>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</si>
  <si>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</si>
  <si>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</si>
  <si>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</si>
  <si>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</si>
  <si>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</si>
  <si>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</si>
  <si>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</si>
  <si>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</si>
  <si>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</si>
  <si>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</si>
  <si>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</si>
  <si>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</si>
  <si>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</si>
  <si>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</si>
  <si>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</si>
  <si>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</si>
  <si>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</si>
  <si>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</si>
  <si>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</si>
  <si>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</si>
  <si>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</si>
  <si>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</si>
  <si>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</si>
  <si>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</si>
  <si>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</si>
  <si>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</si>
  <si>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</si>
  <si>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</si>
  <si>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</si>
  <si>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</si>
  <si>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</si>
  <si>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</si>
  <si>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</si>
  <si>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</si>
  <si>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</si>
  <si>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</si>
  <si>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</si>
  <si>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</si>
  <si>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</si>
  <si>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</si>
  <si>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</si>
  <si>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</si>
  <si>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</si>
  <si>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</si>
  <si>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</si>
  <si>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</si>
  <si>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</si>
  <si>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</si>
  <si>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</si>
  <si>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</si>
  <si>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</si>
  <si>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</si>
  <si>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</si>
  <si>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</si>
  <si>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</si>
  <si>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</si>
  <si>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</si>
  <si>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</si>
  <si>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</si>
  <si>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</si>
  <si>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</si>
  <si>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</si>
  <si>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</si>
  <si>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</si>
  <si>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</si>
  <si>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</si>
  <si>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</si>
  <si>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</si>
  <si>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</si>
  <si>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</si>
  <si>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</si>
  <si>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</si>
  <si>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</si>
  <si>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</si>
  <si>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</si>
  <si>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</si>
  <si>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</si>
  <si>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</si>
  <si>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</si>
  <si>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</si>
  <si>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</si>
  <si>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</si>
  <si>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</si>
  <si>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</si>
  <si>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</si>
  <si>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</si>
  <si>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</si>
  <si>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</si>
  <si>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</si>
  <si>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</si>
  <si>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</si>
  <si>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</si>
  <si>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</si>
  <si>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</si>
  <si>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</si>
  <si>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</si>
  <si>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</si>
  <si>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“Bajo protesta de decir verdad declaramos que los Estados Financieros y sus notas, son razonablemente correctos y son responsabilidad del emisor”</t>
  </si>
  <si>
    <t>LIC. JUAN DIEGO RAMÍREZ RINCÓN</t>
  </si>
  <si>
    <t>T.C. KARLA GRISELDA LÓPEZ ESTRADA</t>
  </si>
  <si>
    <t xml:space="preserve">PRESIDENTE  MUNICIPAL </t>
  </si>
  <si>
    <t>TESORERA MUNICIPAL</t>
  </si>
  <si>
    <t>_______________________________________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</si>
  <si>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</si>
  <si>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</si>
  <si>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</t>
  </si>
  <si>
    <t>______________________________________</t>
  </si>
  <si>
    <t>Municipio de Victoria, Gto.
Estado Analítico del Ejercicio del Presupuesto de Egresos
Clasificación Funcional (Finalidad y Función)
Del 1 de Enero al 31 de Marzo de 2023</t>
  </si>
  <si>
    <t>Municipio de Victoria, Gto.
Estado Analítico del Ejercicio del Presupuesto de Egresos
Clasificación Administrativa (Sector Paraestatal)
Del 1 de Enero al 31 de Marzo de 2023</t>
  </si>
  <si>
    <t>MUNICIPIO DE VICTORIA, GTO
Estado Analítico del Ejercicio del Presupuesto de Egresos
Clasificación Administrativa
Del 01 de Enero al 31 de Marzo 2023</t>
  </si>
  <si>
    <t>Municipio de Victoria, Gto.
Estado Analítico del Ejercicio del Presupuesto de Egresos
Clasificación Administrativa
Del 1 de Enero al 31 de Marzo de 2023</t>
  </si>
  <si>
    <t>MUNICIPIO DE VICTORIA, GTO
Estado Analítico del Ejercicio del Presupuesto de Egresos
Clasificación Económica (por Tipo de Gasto)
Del 01 de Enero al 31 de Marzo del 2023</t>
  </si>
  <si>
    <t>Municipio de Victoria, Gto.
Estado Analítico del Ejercicio del Presupuesto de Egresos
Clasificación por Objeto del Gasto (Capítulo y Concepto)
Del 1 de Enero al 31 de Marzo de 2023</t>
  </si>
  <si>
    <t>31111M430010000 PRESIDENTE</t>
  </si>
  <si>
    <t>31111M430020000 REGIDORES</t>
  </si>
  <si>
    <t>31111M430030000 SINDICATURA</t>
  </si>
  <si>
    <t>31111M430040000 SECRETARIA H AYUNTAMIENT</t>
  </si>
  <si>
    <t>31111M430060000 CONTRALORIA MUNICIPAL</t>
  </si>
  <si>
    <t>31111M430070000 DIRECCION DE PLANEACION</t>
  </si>
  <si>
    <t>31111M430080000 TESORERIA MUNICIPAL</t>
  </si>
  <si>
    <t>31111M430090000 DIRECCION DE COMUNICACIO</t>
  </si>
  <si>
    <t>31111M430100000 DIRECCION DE ACCION DEPO</t>
  </si>
  <si>
    <t>31111M430110000 DIRECCION DE CASA DE LA</t>
  </si>
  <si>
    <t>31111M430120000 DIRECCION DE DESARROLLO</t>
  </si>
  <si>
    <t>31111M430130000 DIRECCION DESARROLLO URB</t>
  </si>
  <si>
    <t>31111M430140000 SUBDIRECCION DE DESARROL</t>
  </si>
  <si>
    <t>31111M430150000 DIRECCION DE TURISMO</t>
  </si>
  <si>
    <t>31111M430160000 DIRECCION DE SEGURIDAD P</t>
  </si>
  <si>
    <t>31111M430170000 DIRECCION TRANSITO MPAL</t>
  </si>
  <si>
    <t>31111M430180000 PROTECCION CIVIL</t>
  </si>
  <si>
    <t>31111M430190000 DIRECCION ECOLOGIA AGUA</t>
  </si>
  <si>
    <t>31111M430200000 DIRECCION DE SERVICIOS M</t>
  </si>
  <si>
    <t>31111M430210000 DIRECCION EDUCACION Y AT</t>
  </si>
  <si>
    <t>31111M430230000 COORDINACION MPAL DE LA</t>
  </si>
  <si>
    <t>Entidades Paraestatales Financieras No Monetarias con Participación Estatal Mayoritaria</t>
  </si>
  <si>
    <t>Coordinación de la Política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</si>
</sst>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6" fillId="0" borderId="0" xfId="8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" fillId="0" borderId="0" xfId="8" applyAlignment="1" applyProtection="1">
      <alignment vertical="top"/>
      <protection locked="0"/>
    </xf>
    <xf numFmtId="0" fontId="0" fillId="0" borderId="0" xfId="0" applyAlignment="1"/>
    <xf numFmtId="0" fontId="8" fillId="0" borderId="0" xfId="8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indent="1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 indent="1"/>
    </xf>
    <xf numFmtId="4" fontId="2" fillId="0" borderId="13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4" fontId="6" fillId="0" borderId="0" xfId="0" applyNumberFormat="1" applyFont="1" applyBorder="1" applyProtection="1">
      <protection locked="0"/>
    </xf>
    <xf numFmtId="0" fontId="2" fillId="0" borderId="3" xfId="9" applyFont="1" applyFill="1" applyBorder="1" applyAlignment="1">
      <alignment horizontal="left" vertical="center" indent="1"/>
    </xf>
    <xf numFmtId="4" fontId="2" fillId="0" borderId="12" xfId="9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 inden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0" borderId="0" xfId="8" applyNumberFormat="1" applyFont="1" applyBorder="1" applyAlignment="1" applyProtection="1">
      <alignment horizontal="center" vertical="top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8" fillId="0" borderId="0" xfId="8" applyNumberFormat="1" applyFont="1" applyBorder="1" applyAlignment="1" applyProtection="1">
      <alignment horizontal="center" vertical="center"/>
      <protection locked="0"/>
    </xf>
    <xf numFmtId="0" fontId="6" fillId="2" borderId="12" xfId="9" applyFont="1" applyFill="1" applyBorder="1" applyAlignment="1">
      <alignment horizontal="center"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2" fillId="0" borderId="1" xfId="0" applyFont="1" applyBorder="1" applyProtection="1"/>
    <xf numFmtId="0" fontId="2" fillId="0" borderId="13" xfId="0" applyFont="1" applyBorder="1" applyProtection="1"/>
    <xf numFmtId="0" fontId="6" fillId="0" borderId="15" xfId="0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552450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</xdr:rowOff>
    </xdr:from>
    <xdr:to>
      <xdr:col>1</xdr:col>
      <xdr:colOff>1181100</xdr:colOff>
      <xdr:row>0</xdr:row>
      <xdr:rowOff>566738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9525"/>
          <a:ext cx="1114425" cy="5572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1104900</xdr:colOff>
      <xdr:row>0</xdr:row>
      <xdr:rowOff>542925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085850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30</xdr:row>
      <xdr:rowOff>38100</xdr:rowOff>
    </xdr:from>
    <xdr:to>
      <xdr:col>0</xdr:col>
      <xdr:colOff>1628776</xdr:colOff>
      <xdr:row>31</xdr:row>
      <xdr:rowOff>3758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924175"/>
          <a:ext cx="1600200" cy="5371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19050</xdr:rowOff>
    </xdr:from>
    <xdr:to>
      <xdr:col>0</xdr:col>
      <xdr:colOff>1553801</xdr:colOff>
      <xdr:row>45</xdr:row>
      <xdr:rowOff>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8250"/>
          <a:ext cx="1553801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0</xdr:col>
      <xdr:colOff>1533525</xdr:colOff>
      <xdr:row>0</xdr:row>
      <xdr:rowOff>538163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1076325" cy="53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showGridLines="0" topLeftCell="A61" workbookViewId="0">
      <selection sqref="A1:G88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7" t="s">
        <v>141</v>
      </c>
      <c r="B1" s="47"/>
      <c r="C1" s="47"/>
      <c r="D1" s="47"/>
      <c r="E1" s="47"/>
      <c r="F1" s="47"/>
      <c r="G1" s="47"/>
    </row>
    <row r="2" spans="1:7" x14ac:dyDescent="0.2">
      <c r="A2" s="11"/>
      <c r="B2" s="14" t="s">
        <v>0</v>
      </c>
      <c r="C2" s="15"/>
      <c r="D2" s="15"/>
      <c r="E2" s="15"/>
      <c r="F2" s="16"/>
      <c r="G2" s="48" t="s">
        <v>7</v>
      </c>
    </row>
    <row r="3" spans="1:7" ht="24.95" customHeight="1" x14ac:dyDescent="0.2">
      <c r="A3" s="1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1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7" t="s">
        <v>10</v>
      </c>
      <c r="B5" s="28">
        <f>SUM(B6:B12)</f>
        <v>40588511.460000008</v>
      </c>
      <c r="C5" s="28">
        <f>SUM(C6:C12)</f>
        <v>160059.16999999998</v>
      </c>
      <c r="D5" s="28">
        <f>B5+C5</f>
        <v>40748570.63000001</v>
      </c>
      <c r="E5" s="28">
        <f>SUM(E6:E12)</f>
        <v>7813440.9300000006</v>
      </c>
      <c r="F5" s="28">
        <f>SUM(F6:F12)</f>
        <v>7813440.9300000006</v>
      </c>
      <c r="G5" s="28">
        <f>D5-E5</f>
        <v>32935129.70000001</v>
      </c>
    </row>
    <row r="6" spans="1:7" x14ac:dyDescent="0.2">
      <c r="A6" s="29" t="s">
        <v>11</v>
      </c>
      <c r="B6" s="30">
        <v>24593717.84</v>
      </c>
      <c r="C6" s="30">
        <v>48603.13</v>
      </c>
      <c r="D6" s="30">
        <f t="shared" ref="D6:D69" si="0">B6+C6</f>
        <v>24642320.969999999</v>
      </c>
      <c r="E6" s="30">
        <v>5424212.2300000004</v>
      </c>
      <c r="F6" s="30">
        <v>5424212.2300000004</v>
      </c>
      <c r="G6" s="30">
        <f t="shared" ref="G6:G69" si="1">D6-E6</f>
        <v>19218108.739999998</v>
      </c>
    </row>
    <row r="7" spans="1:7" x14ac:dyDescent="0.2">
      <c r="A7" s="29" t="s">
        <v>12</v>
      </c>
      <c r="B7" s="30">
        <v>7018095.6900000004</v>
      </c>
      <c r="C7" s="30">
        <v>13000</v>
      </c>
      <c r="D7" s="30">
        <f t="shared" si="0"/>
        <v>7031095.6900000004</v>
      </c>
      <c r="E7" s="30">
        <v>1888679.76</v>
      </c>
      <c r="F7" s="30">
        <v>1888679.76</v>
      </c>
      <c r="G7" s="30">
        <f t="shared" si="1"/>
        <v>5142415.9300000006</v>
      </c>
    </row>
    <row r="8" spans="1:7" x14ac:dyDescent="0.2">
      <c r="A8" s="29" t="s">
        <v>13</v>
      </c>
      <c r="B8" s="30">
        <v>4052593.56</v>
      </c>
      <c r="C8" s="30">
        <v>24679.79</v>
      </c>
      <c r="D8" s="30">
        <f t="shared" si="0"/>
        <v>4077273.35</v>
      </c>
      <c r="E8" s="30">
        <v>107247.44</v>
      </c>
      <c r="F8" s="30">
        <v>107247.44</v>
      </c>
      <c r="G8" s="30">
        <f t="shared" si="1"/>
        <v>3970025.91</v>
      </c>
    </row>
    <row r="9" spans="1:7" x14ac:dyDescent="0.2">
      <c r="A9" s="29" t="s">
        <v>14</v>
      </c>
      <c r="B9" s="30">
        <v>904244.7</v>
      </c>
      <c r="C9" s="30">
        <v>0</v>
      </c>
      <c r="D9" s="30">
        <f t="shared" si="0"/>
        <v>904244.7</v>
      </c>
      <c r="E9" s="30">
        <v>76521.58</v>
      </c>
      <c r="F9" s="30">
        <v>76521.58</v>
      </c>
      <c r="G9" s="30">
        <f t="shared" si="1"/>
        <v>827723.12</v>
      </c>
    </row>
    <row r="10" spans="1:7" x14ac:dyDescent="0.2">
      <c r="A10" s="29" t="s">
        <v>15</v>
      </c>
      <c r="B10" s="30">
        <v>4019859.67</v>
      </c>
      <c r="C10" s="30">
        <v>73776.25</v>
      </c>
      <c r="D10" s="30">
        <f t="shared" si="0"/>
        <v>4093635.92</v>
      </c>
      <c r="E10" s="30">
        <v>316779.92</v>
      </c>
      <c r="F10" s="30">
        <v>316779.92</v>
      </c>
      <c r="G10" s="30">
        <f t="shared" si="1"/>
        <v>3776856</v>
      </c>
    </row>
    <row r="11" spans="1:7" x14ac:dyDescent="0.2">
      <c r="A11" s="29" t="s">
        <v>16</v>
      </c>
      <c r="B11" s="30">
        <v>0</v>
      </c>
      <c r="C11" s="30">
        <v>0</v>
      </c>
      <c r="D11" s="30">
        <f t="shared" si="0"/>
        <v>0</v>
      </c>
      <c r="E11" s="30">
        <v>0</v>
      </c>
      <c r="F11" s="30">
        <v>0</v>
      </c>
      <c r="G11" s="30">
        <f t="shared" si="1"/>
        <v>0</v>
      </c>
    </row>
    <row r="12" spans="1:7" x14ac:dyDescent="0.2">
      <c r="A12" s="29" t="s">
        <v>17</v>
      </c>
      <c r="B12" s="30">
        <v>0</v>
      </c>
      <c r="C12" s="30">
        <v>0</v>
      </c>
      <c r="D12" s="30">
        <f t="shared" si="0"/>
        <v>0</v>
      </c>
      <c r="E12" s="30">
        <v>0</v>
      </c>
      <c r="F12" s="30">
        <v>0</v>
      </c>
      <c r="G12" s="30">
        <f t="shared" si="1"/>
        <v>0</v>
      </c>
    </row>
    <row r="13" spans="1:7" x14ac:dyDescent="0.2">
      <c r="A13" s="27" t="s">
        <v>123</v>
      </c>
      <c r="B13" s="31">
        <f>SUM(B14:B22)</f>
        <v>11470625.670000002</v>
      </c>
      <c r="C13" s="31">
        <f>SUM(C14:C22)</f>
        <v>22467.130000000005</v>
      </c>
      <c r="D13" s="31">
        <f t="shared" si="0"/>
        <v>11493092.800000003</v>
      </c>
      <c r="E13" s="31">
        <f>SUM(E14:E22)</f>
        <v>3352274.1900000004</v>
      </c>
      <c r="F13" s="31">
        <f>SUM(F14:F22)</f>
        <v>3352153.4400000004</v>
      </c>
      <c r="G13" s="31">
        <f t="shared" si="1"/>
        <v>8140818.6100000022</v>
      </c>
    </row>
    <row r="14" spans="1:7" x14ac:dyDescent="0.2">
      <c r="A14" s="29" t="s">
        <v>18</v>
      </c>
      <c r="B14" s="30">
        <v>734736.27</v>
      </c>
      <c r="C14" s="30">
        <v>114765.83</v>
      </c>
      <c r="D14" s="30">
        <f t="shared" si="0"/>
        <v>849502.1</v>
      </c>
      <c r="E14" s="30">
        <v>442949.44</v>
      </c>
      <c r="F14" s="30">
        <v>442828.69</v>
      </c>
      <c r="G14" s="30">
        <f t="shared" si="1"/>
        <v>406552.66</v>
      </c>
    </row>
    <row r="15" spans="1:7" x14ac:dyDescent="0.2">
      <c r="A15" s="29" t="s">
        <v>19</v>
      </c>
      <c r="B15" s="30">
        <v>845237.35</v>
      </c>
      <c r="C15" s="30">
        <v>4000</v>
      </c>
      <c r="D15" s="30">
        <f t="shared" si="0"/>
        <v>849237.35</v>
      </c>
      <c r="E15" s="30">
        <v>195357.7</v>
      </c>
      <c r="F15" s="30">
        <v>195357.7</v>
      </c>
      <c r="G15" s="30">
        <f t="shared" si="1"/>
        <v>653879.64999999991</v>
      </c>
    </row>
    <row r="16" spans="1:7" x14ac:dyDescent="0.2">
      <c r="A16" s="29" t="s">
        <v>20</v>
      </c>
      <c r="B16" s="30">
        <v>152873.79999999999</v>
      </c>
      <c r="C16" s="30">
        <v>18640</v>
      </c>
      <c r="D16" s="30">
        <f t="shared" si="0"/>
        <v>171513.8</v>
      </c>
      <c r="E16" s="30">
        <v>42300</v>
      </c>
      <c r="F16" s="30">
        <v>42300</v>
      </c>
      <c r="G16" s="30">
        <f t="shared" si="1"/>
        <v>129213.79999999999</v>
      </c>
    </row>
    <row r="17" spans="1:7" x14ac:dyDescent="0.2">
      <c r="A17" s="29" t="s">
        <v>21</v>
      </c>
      <c r="B17" s="30">
        <v>1590710.77</v>
      </c>
      <c r="C17" s="30">
        <v>-38204.6</v>
      </c>
      <c r="D17" s="30">
        <f t="shared" si="0"/>
        <v>1552506.17</v>
      </c>
      <c r="E17" s="30">
        <v>422658.37</v>
      </c>
      <c r="F17" s="30">
        <v>422658.37</v>
      </c>
      <c r="G17" s="30">
        <f t="shared" si="1"/>
        <v>1129847.7999999998</v>
      </c>
    </row>
    <row r="18" spans="1:7" x14ac:dyDescent="0.2">
      <c r="A18" s="29" t="s">
        <v>22</v>
      </c>
      <c r="B18" s="30">
        <v>58016.66</v>
      </c>
      <c r="C18" s="30">
        <v>-982.78</v>
      </c>
      <c r="D18" s="30">
        <f t="shared" si="0"/>
        <v>57033.880000000005</v>
      </c>
      <c r="E18" s="30">
        <v>23510</v>
      </c>
      <c r="F18" s="30">
        <v>23510</v>
      </c>
      <c r="G18" s="30">
        <f t="shared" si="1"/>
        <v>33523.880000000005</v>
      </c>
    </row>
    <row r="19" spans="1:7" x14ac:dyDescent="0.2">
      <c r="A19" s="29" t="s">
        <v>23</v>
      </c>
      <c r="B19" s="30">
        <v>7801937.7800000003</v>
      </c>
      <c r="C19" s="30">
        <v>-71761.320000000007</v>
      </c>
      <c r="D19" s="30">
        <f t="shared" si="0"/>
        <v>7730176.46</v>
      </c>
      <c r="E19" s="30">
        <v>2225498.6800000002</v>
      </c>
      <c r="F19" s="30">
        <v>2225498.6800000002</v>
      </c>
      <c r="G19" s="30">
        <f t="shared" si="1"/>
        <v>5504677.7799999993</v>
      </c>
    </row>
    <row r="20" spans="1:7" x14ac:dyDescent="0.2">
      <c r="A20" s="29" t="s">
        <v>24</v>
      </c>
      <c r="B20" s="30">
        <v>250608.49</v>
      </c>
      <c r="C20" s="30">
        <v>-3990</v>
      </c>
      <c r="D20" s="30">
        <f t="shared" si="0"/>
        <v>246618.49</v>
      </c>
      <c r="E20" s="30">
        <v>0</v>
      </c>
      <c r="F20" s="30">
        <v>0</v>
      </c>
      <c r="G20" s="30">
        <f t="shared" si="1"/>
        <v>246618.49</v>
      </c>
    </row>
    <row r="21" spans="1:7" x14ac:dyDescent="0.2">
      <c r="A21" s="29" t="s">
        <v>25</v>
      </c>
      <c r="B21" s="30">
        <v>0</v>
      </c>
      <c r="C21" s="30">
        <v>0</v>
      </c>
      <c r="D21" s="30">
        <f t="shared" si="0"/>
        <v>0</v>
      </c>
      <c r="E21" s="30">
        <v>0</v>
      </c>
      <c r="F21" s="30">
        <v>0</v>
      </c>
      <c r="G21" s="30">
        <f t="shared" si="1"/>
        <v>0</v>
      </c>
    </row>
    <row r="22" spans="1:7" x14ac:dyDescent="0.2">
      <c r="A22" s="29" t="s">
        <v>26</v>
      </c>
      <c r="B22" s="30">
        <v>36504.550000000003</v>
      </c>
      <c r="C22" s="30">
        <v>0</v>
      </c>
      <c r="D22" s="30">
        <f t="shared" si="0"/>
        <v>36504.550000000003</v>
      </c>
      <c r="E22" s="30">
        <v>0</v>
      </c>
      <c r="F22" s="30">
        <v>0</v>
      </c>
      <c r="G22" s="30">
        <f t="shared" si="1"/>
        <v>36504.550000000003</v>
      </c>
    </row>
    <row r="23" spans="1:7" x14ac:dyDescent="0.2">
      <c r="A23" s="27" t="s">
        <v>27</v>
      </c>
      <c r="B23" s="31">
        <f>SUM(B24:B32)</f>
        <v>19894419.740000002</v>
      </c>
      <c r="C23" s="31">
        <f>SUM(C24:C32)</f>
        <v>226157.5</v>
      </c>
      <c r="D23" s="31">
        <f t="shared" si="0"/>
        <v>20120577.240000002</v>
      </c>
      <c r="E23" s="31">
        <f>SUM(E24:E32)</f>
        <v>3644489.41</v>
      </c>
      <c r="F23" s="31">
        <f>SUM(F24:F32)</f>
        <v>3644489.41</v>
      </c>
      <c r="G23" s="31">
        <f t="shared" si="1"/>
        <v>16476087.830000002</v>
      </c>
    </row>
    <row r="24" spans="1:7" x14ac:dyDescent="0.2">
      <c r="A24" s="29" t="s">
        <v>28</v>
      </c>
      <c r="B24" s="30">
        <v>7051512.6600000001</v>
      </c>
      <c r="C24" s="30">
        <v>-23131.66</v>
      </c>
      <c r="D24" s="30">
        <f t="shared" si="0"/>
        <v>7028381</v>
      </c>
      <c r="E24" s="30">
        <v>1392210.99</v>
      </c>
      <c r="F24" s="30">
        <v>1392210.99</v>
      </c>
      <c r="G24" s="30">
        <f t="shared" si="1"/>
        <v>5636170.0099999998</v>
      </c>
    </row>
    <row r="25" spans="1:7" x14ac:dyDescent="0.2">
      <c r="A25" s="29" t="s">
        <v>29</v>
      </c>
      <c r="B25" s="30">
        <v>3138644.51</v>
      </c>
      <c r="C25" s="30">
        <v>204534.84</v>
      </c>
      <c r="D25" s="30">
        <f t="shared" si="0"/>
        <v>3343179.3499999996</v>
      </c>
      <c r="E25" s="30">
        <v>814426.92</v>
      </c>
      <c r="F25" s="30">
        <v>814426.92</v>
      </c>
      <c r="G25" s="30">
        <f t="shared" si="1"/>
        <v>2528752.4299999997</v>
      </c>
    </row>
    <row r="26" spans="1:7" x14ac:dyDescent="0.2">
      <c r="A26" s="29" t="s">
        <v>30</v>
      </c>
      <c r="B26" s="30">
        <v>1571205.54</v>
      </c>
      <c r="C26" s="30">
        <v>0</v>
      </c>
      <c r="D26" s="30">
        <f t="shared" si="0"/>
        <v>1571205.54</v>
      </c>
      <c r="E26" s="30">
        <v>126360</v>
      </c>
      <c r="F26" s="30">
        <v>126360</v>
      </c>
      <c r="G26" s="30">
        <f t="shared" si="1"/>
        <v>1444845.54</v>
      </c>
    </row>
    <row r="27" spans="1:7" x14ac:dyDescent="0.2">
      <c r="A27" s="29" t="s">
        <v>31</v>
      </c>
      <c r="B27" s="30">
        <v>168194.33</v>
      </c>
      <c r="C27" s="30">
        <v>0</v>
      </c>
      <c r="D27" s="30">
        <f t="shared" si="0"/>
        <v>168194.33</v>
      </c>
      <c r="E27" s="30">
        <v>1661.12</v>
      </c>
      <c r="F27" s="30">
        <v>1661.12</v>
      </c>
      <c r="G27" s="30">
        <f t="shared" si="1"/>
        <v>166533.21</v>
      </c>
    </row>
    <row r="28" spans="1:7" x14ac:dyDescent="0.2">
      <c r="A28" s="29" t="s">
        <v>32</v>
      </c>
      <c r="B28" s="30">
        <v>2421229.33</v>
      </c>
      <c r="C28" s="30">
        <v>0</v>
      </c>
      <c r="D28" s="30">
        <f t="shared" si="0"/>
        <v>2421229.33</v>
      </c>
      <c r="E28" s="30">
        <v>631617.16</v>
      </c>
      <c r="F28" s="30">
        <v>631617.16</v>
      </c>
      <c r="G28" s="30">
        <f t="shared" si="1"/>
        <v>1789612.17</v>
      </c>
    </row>
    <row r="29" spans="1:7" x14ac:dyDescent="0.2">
      <c r="A29" s="29" t="s">
        <v>33</v>
      </c>
      <c r="B29" s="30">
        <v>263815.42</v>
      </c>
      <c r="C29" s="30">
        <v>0</v>
      </c>
      <c r="D29" s="30">
        <f t="shared" si="0"/>
        <v>263815.42</v>
      </c>
      <c r="E29" s="30">
        <v>60000.43</v>
      </c>
      <c r="F29" s="30">
        <v>60000.43</v>
      </c>
      <c r="G29" s="30">
        <f t="shared" si="1"/>
        <v>203814.99</v>
      </c>
    </row>
    <row r="30" spans="1:7" x14ac:dyDescent="0.2">
      <c r="A30" s="29" t="s">
        <v>34</v>
      </c>
      <c r="B30" s="30">
        <v>161923.21</v>
      </c>
      <c r="C30" s="30">
        <v>0</v>
      </c>
      <c r="D30" s="30">
        <f t="shared" si="0"/>
        <v>161923.21</v>
      </c>
      <c r="E30" s="30">
        <v>55234.78</v>
      </c>
      <c r="F30" s="30">
        <v>55234.78</v>
      </c>
      <c r="G30" s="30">
        <f t="shared" si="1"/>
        <v>106688.43</v>
      </c>
    </row>
    <row r="31" spans="1:7" x14ac:dyDescent="0.2">
      <c r="A31" s="29" t="s">
        <v>35</v>
      </c>
      <c r="B31" s="30">
        <v>3062559.98</v>
      </c>
      <c r="C31" s="30">
        <v>-10000</v>
      </c>
      <c r="D31" s="30">
        <f t="shared" si="0"/>
        <v>3052559.98</v>
      </c>
      <c r="E31" s="30">
        <v>223875.04</v>
      </c>
      <c r="F31" s="30">
        <v>223875.04</v>
      </c>
      <c r="G31" s="30">
        <f t="shared" si="1"/>
        <v>2828684.94</v>
      </c>
    </row>
    <row r="32" spans="1:7" x14ac:dyDescent="0.2">
      <c r="A32" s="29" t="s">
        <v>36</v>
      </c>
      <c r="B32" s="30">
        <v>2055334.76</v>
      </c>
      <c r="C32" s="30">
        <v>54754.32</v>
      </c>
      <c r="D32" s="30">
        <f t="shared" si="0"/>
        <v>2110089.08</v>
      </c>
      <c r="E32" s="30">
        <v>339102.97</v>
      </c>
      <c r="F32" s="30">
        <v>339102.97</v>
      </c>
      <c r="G32" s="30">
        <f t="shared" si="1"/>
        <v>1770986.11</v>
      </c>
    </row>
    <row r="33" spans="1:7" x14ac:dyDescent="0.2">
      <c r="A33" s="27" t="s">
        <v>124</v>
      </c>
      <c r="B33" s="31">
        <f>SUM(B34:B42)</f>
        <v>33274549.340000004</v>
      </c>
      <c r="C33" s="31">
        <f>SUM(C34:C42)</f>
        <v>5740522.9699999997</v>
      </c>
      <c r="D33" s="31">
        <f t="shared" si="0"/>
        <v>39015072.310000002</v>
      </c>
      <c r="E33" s="31">
        <f>SUM(E34:E42)</f>
        <v>8821400.5</v>
      </c>
      <c r="F33" s="31">
        <f>SUM(F34:F42)</f>
        <v>8821400.5</v>
      </c>
      <c r="G33" s="31">
        <f t="shared" si="1"/>
        <v>30193671.810000002</v>
      </c>
    </row>
    <row r="34" spans="1:7" x14ac:dyDescent="0.2">
      <c r="A34" s="29" t="s">
        <v>37</v>
      </c>
      <c r="B34" s="30">
        <v>0</v>
      </c>
      <c r="C34" s="30">
        <v>0</v>
      </c>
      <c r="D34" s="30">
        <f t="shared" si="0"/>
        <v>0</v>
      </c>
      <c r="E34" s="30">
        <v>0</v>
      </c>
      <c r="F34" s="30">
        <v>0</v>
      </c>
      <c r="G34" s="30">
        <f t="shared" si="1"/>
        <v>0</v>
      </c>
    </row>
    <row r="35" spans="1:7" x14ac:dyDescent="0.2">
      <c r="A35" s="29" t="s">
        <v>38</v>
      </c>
      <c r="B35" s="30">
        <v>6215786.1500000004</v>
      </c>
      <c r="C35" s="30">
        <v>0</v>
      </c>
      <c r="D35" s="30">
        <f t="shared" si="0"/>
        <v>6215786.1500000004</v>
      </c>
      <c r="E35" s="30">
        <v>2443180.9500000002</v>
      </c>
      <c r="F35" s="30">
        <v>2443180.9500000002</v>
      </c>
      <c r="G35" s="30">
        <f t="shared" si="1"/>
        <v>3772605.2</v>
      </c>
    </row>
    <row r="36" spans="1:7" x14ac:dyDescent="0.2">
      <c r="A36" s="29" t="s">
        <v>39</v>
      </c>
      <c r="B36" s="30">
        <v>0</v>
      </c>
      <c r="C36" s="30">
        <v>0</v>
      </c>
      <c r="D36" s="30">
        <f t="shared" si="0"/>
        <v>0</v>
      </c>
      <c r="E36" s="30">
        <v>0</v>
      </c>
      <c r="F36" s="30">
        <v>0</v>
      </c>
      <c r="G36" s="30">
        <f t="shared" si="1"/>
        <v>0</v>
      </c>
    </row>
    <row r="37" spans="1:7" x14ac:dyDescent="0.2">
      <c r="A37" s="29" t="s">
        <v>40</v>
      </c>
      <c r="B37" s="30">
        <v>27058763.190000001</v>
      </c>
      <c r="C37" s="30">
        <v>5740522.9699999997</v>
      </c>
      <c r="D37" s="30">
        <f t="shared" si="0"/>
        <v>32799286.16</v>
      </c>
      <c r="E37" s="30">
        <v>6378219.5499999998</v>
      </c>
      <c r="F37" s="30">
        <v>6378219.5499999998</v>
      </c>
      <c r="G37" s="30">
        <f t="shared" si="1"/>
        <v>26421066.609999999</v>
      </c>
    </row>
    <row r="38" spans="1:7" x14ac:dyDescent="0.2">
      <c r="A38" s="29" t="s">
        <v>41</v>
      </c>
      <c r="B38" s="30">
        <v>0</v>
      </c>
      <c r="C38" s="30">
        <v>0</v>
      </c>
      <c r="D38" s="30">
        <f t="shared" si="0"/>
        <v>0</v>
      </c>
      <c r="E38" s="30">
        <v>0</v>
      </c>
      <c r="F38" s="30">
        <v>0</v>
      </c>
      <c r="G38" s="30">
        <f t="shared" si="1"/>
        <v>0</v>
      </c>
    </row>
    <row r="39" spans="1:7" x14ac:dyDescent="0.2">
      <c r="A39" s="29" t="s">
        <v>42</v>
      </c>
      <c r="B39" s="30">
        <v>0</v>
      </c>
      <c r="C39" s="30">
        <v>0</v>
      </c>
      <c r="D39" s="30">
        <f t="shared" si="0"/>
        <v>0</v>
      </c>
      <c r="E39" s="30">
        <v>0</v>
      </c>
      <c r="F39" s="30">
        <v>0</v>
      </c>
      <c r="G39" s="30">
        <f t="shared" si="1"/>
        <v>0</v>
      </c>
    </row>
    <row r="40" spans="1:7" x14ac:dyDescent="0.2">
      <c r="A40" s="29" t="s">
        <v>43</v>
      </c>
      <c r="B40" s="30">
        <v>0</v>
      </c>
      <c r="C40" s="30">
        <v>0</v>
      </c>
      <c r="D40" s="30">
        <f t="shared" si="0"/>
        <v>0</v>
      </c>
      <c r="E40" s="30">
        <v>0</v>
      </c>
      <c r="F40" s="30">
        <v>0</v>
      </c>
      <c r="G40" s="30">
        <f t="shared" si="1"/>
        <v>0</v>
      </c>
    </row>
    <row r="41" spans="1:7" x14ac:dyDescent="0.2">
      <c r="A41" s="29" t="s">
        <v>44</v>
      </c>
      <c r="B41" s="30">
        <v>0</v>
      </c>
      <c r="C41" s="30">
        <v>0</v>
      </c>
      <c r="D41" s="30">
        <f t="shared" si="0"/>
        <v>0</v>
      </c>
      <c r="E41" s="30">
        <v>0</v>
      </c>
      <c r="F41" s="30">
        <v>0</v>
      </c>
      <c r="G41" s="30">
        <f t="shared" si="1"/>
        <v>0</v>
      </c>
    </row>
    <row r="42" spans="1:7" x14ac:dyDescent="0.2">
      <c r="A42" s="29" t="s">
        <v>45</v>
      </c>
      <c r="B42" s="30">
        <v>0</v>
      </c>
      <c r="C42" s="30">
        <v>0</v>
      </c>
      <c r="D42" s="30">
        <f t="shared" si="0"/>
        <v>0</v>
      </c>
      <c r="E42" s="30">
        <v>0</v>
      </c>
      <c r="F42" s="30">
        <v>0</v>
      </c>
      <c r="G42" s="30">
        <f t="shared" si="1"/>
        <v>0</v>
      </c>
    </row>
    <row r="43" spans="1:7" x14ac:dyDescent="0.2">
      <c r="A43" s="27" t="s">
        <v>125</v>
      </c>
      <c r="B43" s="31">
        <f>SUM(B44:B52)</f>
        <v>2155375.44</v>
      </c>
      <c r="C43" s="31">
        <f>SUM(C44:C52)</f>
        <v>-5000</v>
      </c>
      <c r="D43" s="31">
        <f t="shared" si="0"/>
        <v>2150375.44</v>
      </c>
      <c r="E43" s="31">
        <f>SUM(E44:E52)</f>
        <v>74700</v>
      </c>
      <c r="F43" s="31">
        <f>SUM(F44:F52)</f>
        <v>74700</v>
      </c>
      <c r="G43" s="31">
        <f t="shared" si="1"/>
        <v>2075675.44</v>
      </c>
    </row>
    <row r="44" spans="1:7" x14ac:dyDescent="0.2">
      <c r="A44" s="32" t="s">
        <v>46</v>
      </c>
      <c r="B44" s="30">
        <v>84583.26</v>
      </c>
      <c r="C44" s="30">
        <v>74700</v>
      </c>
      <c r="D44" s="30">
        <f t="shared" si="0"/>
        <v>159283.26</v>
      </c>
      <c r="E44" s="30">
        <v>74700</v>
      </c>
      <c r="F44" s="30">
        <v>74700</v>
      </c>
      <c r="G44" s="30">
        <f t="shared" si="1"/>
        <v>84583.260000000009</v>
      </c>
    </row>
    <row r="45" spans="1:7" x14ac:dyDescent="0.2">
      <c r="A45" s="29" t="s">
        <v>47</v>
      </c>
      <c r="B45" s="30">
        <v>496</v>
      </c>
      <c r="C45" s="30">
        <v>0</v>
      </c>
      <c r="D45" s="30">
        <f t="shared" si="0"/>
        <v>496</v>
      </c>
      <c r="E45" s="30">
        <v>0</v>
      </c>
      <c r="F45" s="30">
        <v>0</v>
      </c>
      <c r="G45" s="30">
        <f t="shared" si="1"/>
        <v>496</v>
      </c>
    </row>
    <row r="46" spans="1:7" x14ac:dyDescent="0.2">
      <c r="A46" s="29" t="s">
        <v>48</v>
      </c>
      <c r="B46" s="30">
        <v>17137.18</v>
      </c>
      <c r="C46" s="30">
        <v>0</v>
      </c>
      <c r="D46" s="30">
        <f t="shared" si="0"/>
        <v>17137.18</v>
      </c>
      <c r="E46" s="30">
        <v>0</v>
      </c>
      <c r="F46" s="30">
        <v>0</v>
      </c>
      <c r="G46" s="30">
        <f t="shared" si="1"/>
        <v>17137.18</v>
      </c>
    </row>
    <row r="47" spans="1:7" x14ac:dyDescent="0.2">
      <c r="A47" s="29" t="s">
        <v>49</v>
      </c>
      <c r="B47" s="30">
        <v>0</v>
      </c>
      <c r="C47" s="30">
        <v>0</v>
      </c>
      <c r="D47" s="30">
        <f t="shared" si="0"/>
        <v>0</v>
      </c>
      <c r="E47" s="30">
        <v>0</v>
      </c>
      <c r="F47" s="30">
        <v>0</v>
      </c>
      <c r="G47" s="30">
        <f t="shared" si="1"/>
        <v>0</v>
      </c>
    </row>
    <row r="48" spans="1:7" x14ac:dyDescent="0.2">
      <c r="A48" s="29" t="s">
        <v>50</v>
      </c>
      <c r="B48" s="30">
        <v>0</v>
      </c>
      <c r="C48" s="30">
        <v>0</v>
      </c>
      <c r="D48" s="30">
        <f t="shared" si="0"/>
        <v>0</v>
      </c>
      <c r="E48" s="30">
        <v>0</v>
      </c>
      <c r="F48" s="30">
        <v>0</v>
      </c>
      <c r="G48" s="30">
        <f t="shared" si="1"/>
        <v>0</v>
      </c>
    </row>
    <row r="49" spans="1:7" x14ac:dyDescent="0.2">
      <c r="A49" s="29" t="s">
        <v>51</v>
      </c>
      <c r="B49" s="30">
        <v>2052044</v>
      </c>
      <c r="C49" s="30">
        <v>-79700</v>
      </c>
      <c r="D49" s="30">
        <f t="shared" si="0"/>
        <v>1972344</v>
      </c>
      <c r="E49" s="30">
        <v>0</v>
      </c>
      <c r="F49" s="30">
        <v>0</v>
      </c>
      <c r="G49" s="30">
        <f t="shared" si="1"/>
        <v>1972344</v>
      </c>
    </row>
    <row r="50" spans="1:7" x14ac:dyDescent="0.2">
      <c r="A50" s="29" t="s">
        <v>52</v>
      </c>
      <c r="B50" s="30">
        <v>0</v>
      </c>
      <c r="C50" s="30">
        <v>0</v>
      </c>
      <c r="D50" s="30">
        <f t="shared" si="0"/>
        <v>0</v>
      </c>
      <c r="E50" s="30">
        <v>0</v>
      </c>
      <c r="F50" s="30">
        <v>0</v>
      </c>
      <c r="G50" s="30">
        <f t="shared" si="1"/>
        <v>0</v>
      </c>
    </row>
    <row r="51" spans="1:7" x14ac:dyDescent="0.2">
      <c r="A51" s="29" t="s">
        <v>53</v>
      </c>
      <c r="B51" s="30">
        <v>0</v>
      </c>
      <c r="C51" s="30">
        <v>0</v>
      </c>
      <c r="D51" s="30">
        <f t="shared" si="0"/>
        <v>0</v>
      </c>
      <c r="E51" s="30">
        <v>0</v>
      </c>
      <c r="F51" s="30">
        <v>0</v>
      </c>
      <c r="G51" s="30">
        <f t="shared" si="1"/>
        <v>0</v>
      </c>
    </row>
    <row r="52" spans="1:7" x14ac:dyDescent="0.2">
      <c r="A52" s="29" t="s">
        <v>54</v>
      </c>
      <c r="B52" s="30">
        <v>1115</v>
      </c>
      <c r="C52" s="30">
        <v>0</v>
      </c>
      <c r="D52" s="30">
        <f t="shared" si="0"/>
        <v>1115</v>
      </c>
      <c r="E52" s="30">
        <v>0</v>
      </c>
      <c r="F52" s="30">
        <v>0</v>
      </c>
      <c r="G52" s="30">
        <f t="shared" si="1"/>
        <v>1115</v>
      </c>
    </row>
    <row r="53" spans="1:7" x14ac:dyDescent="0.2">
      <c r="A53" s="27" t="s">
        <v>55</v>
      </c>
      <c r="B53" s="31">
        <f>SUM(B54:B56)</f>
        <v>146886.95000000001</v>
      </c>
      <c r="C53" s="31">
        <f>SUM(C54:C56)</f>
        <v>30531667.559999999</v>
      </c>
      <c r="D53" s="31">
        <f t="shared" si="0"/>
        <v>30678554.509999998</v>
      </c>
      <c r="E53" s="31">
        <f>SUM(E54:E56)</f>
        <v>25753172.329999998</v>
      </c>
      <c r="F53" s="31">
        <f>SUM(F54:F56)</f>
        <v>25753172.329999998</v>
      </c>
      <c r="G53" s="31">
        <f t="shared" si="1"/>
        <v>4925382.18</v>
      </c>
    </row>
    <row r="54" spans="1:7" x14ac:dyDescent="0.2">
      <c r="A54" s="29" t="s">
        <v>56</v>
      </c>
      <c r="B54" s="30">
        <v>146886.95000000001</v>
      </c>
      <c r="C54" s="30">
        <v>30531667.559999999</v>
      </c>
      <c r="D54" s="30">
        <f t="shared" si="0"/>
        <v>30678554.509999998</v>
      </c>
      <c r="E54" s="30">
        <v>25753172.329999998</v>
      </c>
      <c r="F54" s="30">
        <v>25753172.329999998</v>
      </c>
      <c r="G54" s="30">
        <f t="shared" si="1"/>
        <v>4925382.18</v>
      </c>
    </row>
    <row r="55" spans="1:7" x14ac:dyDescent="0.2">
      <c r="A55" s="29" t="s">
        <v>57</v>
      </c>
      <c r="B55" s="30">
        <v>0</v>
      </c>
      <c r="C55" s="30">
        <v>0</v>
      </c>
      <c r="D55" s="30">
        <f t="shared" si="0"/>
        <v>0</v>
      </c>
      <c r="E55" s="30">
        <v>0</v>
      </c>
      <c r="F55" s="30">
        <v>0</v>
      </c>
      <c r="G55" s="30">
        <f t="shared" si="1"/>
        <v>0</v>
      </c>
    </row>
    <row r="56" spans="1:7" x14ac:dyDescent="0.2">
      <c r="A56" s="29" t="s">
        <v>58</v>
      </c>
      <c r="B56" s="30">
        <v>0</v>
      </c>
      <c r="C56" s="30">
        <v>0</v>
      </c>
      <c r="D56" s="30">
        <f t="shared" si="0"/>
        <v>0</v>
      </c>
      <c r="E56" s="30">
        <v>0</v>
      </c>
      <c r="F56" s="30">
        <v>0</v>
      </c>
      <c r="G56" s="30">
        <f t="shared" si="1"/>
        <v>0</v>
      </c>
    </row>
    <row r="57" spans="1:7" x14ac:dyDescent="0.2">
      <c r="A57" s="27" t="s">
        <v>121</v>
      </c>
      <c r="B57" s="31">
        <f>SUM(B58:B64)</f>
        <v>0</v>
      </c>
      <c r="C57" s="31">
        <f>SUM(C58:C64)</f>
        <v>0</v>
      </c>
      <c r="D57" s="31">
        <f t="shared" si="0"/>
        <v>0</v>
      </c>
      <c r="E57" s="31">
        <f>SUM(E58:E64)</f>
        <v>0</v>
      </c>
      <c r="F57" s="31">
        <f>SUM(F58:F64)</f>
        <v>0</v>
      </c>
      <c r="G57" s="31">
        <f t="shared" si="1"/>
        <v>0</v>
      </c>
    </row>
    <row r="58" spans="1:7" x14ac:dyDescent="0.2">
      <c r="A58" s="29" t="s">
        <v>59</v>
      </c>
      <c r="B58" s="30">
        <v>0</v>
      </c>
      <c r="C58" s="30">
        <v>0</v>
      </c>
      <c r="D58" s="30">
        <f t="shared" si="0"/>
        <v>0</v>
      </c>
      <c r="E58" s="30">
        <v>0</v>
      </c>
      <c r="F58" s="30">
        <v>0</v>
      </c>
      <c r="G58" s="30">
        <f t="shared" si="1"/>
        <v>0</v>
      </c>
    </row>
    <row r="59" spans="1:7" x14ac:dyDescent="0.2">
      <c r="A59" s="29" t="s">
        <v>60</v>
      </c>
      <c r="B59" s="30">
        <v>0</v>
      </c>
      <c r="C59" s="30">
        <v>0</v>
      </c>
      <c r="D59" s="30">
        <f t="shared" si="0"/>
        <v>0</v>
      </c>
      <c r="E59" s="30">
        <v>0</v>
      </c>
      <c r="F59" s="30">
        <v>0</v>
      </c>
      <c r="G59" s="30">
        <f t="shared" si="1"/>
        <v>0</v>
      </c>
    </row>
    <row r="60" spans="1:7" x14ac:dyDescent="0.2">
      <c r="A60" s="29" t="s">
        <v>61</v>
      </c>
      <c r="B60" s="30">
        <v>0</v>
      </c>
      <c r="C60" s="30">
        <v>0</v>
      </c>
      <c r="D60" s="30">
        <f t="shared" si="0"/>
        <v>0</v>
      </c>
      <c r="E60" s="30">
        <v>0</v>
      </c>
      <c r="F60" s="30">
        <v>0</v>
      </c>
      <c r="G60" s="30">
        <f t="shared" si="1"/>
        <v>0</v>
      </c>
    </row>
    <row r="61" spans="1:7" x14ac:dyDescent="0.2">
      <c r="A61" s="29" t="s">
        <v>62</v>
      </c>
      <c r="B61" s="30">
        <v>0</v>
      </c>
      <c r="C61" s="30">
        <v>0</v>
      </c>
      <c r="D61" s="30">
        <f t="shared" si="0"/>
        <v>0</v>
      </c>
      <c r="E61" s="30">
        <v>0</v>
      </c>
      <c r="F61" s="30">
        <v>0</v>
      </c>
      <c r="G61" s="30">
        <f t="shared" si="1"/>
        <v>0</v>
      </c>
    </row>
    <row r="62" spans="1:7" x14ac:dyDescent="0.2">
      <c r="A62" s="29" t="s">
        <v>63</v>
      </c>
      <c r="B62" s="30">
        <v>0</v>
      </c>
      <c r="C62" s="30">
        <v>0</v>
      </c>
      <c r="D62" s="30">
        <f t="shared" si="0"/>
        <v>0</v>
      </c>
      <c r="E62" s="30">
        <v>0</v>
      </c>
      <c r="F62" s="30">
        <v>0</v>
      </c>
      <c r="G62" s="30">
        <f t="shared" si="1"/>
        <v>0</v>
      </c>
    </row>
    <row r="63" spans="1:7" x14ac:dyDescent="0.2">
      <c r="A63" s="29" t="s">
        <v>64</v>
      </c>
      <c r="B63" s="30">
        <v>0</v>
      </c>
      <c r="C63" s="30">
        <v>0</v>
      </c>
      <c r="D63" s="30">
        <f t="shared" si="0"/>
        <v>0</v>
      </c>
      <c r="E63" s="30">
        <v>0</v>
      </c>
      <c r="F63" s="30">
        <v>0</v>
      </c>
      <c r="G63" s="30">
        <f t="shared" si="1"/>
        <v>0</v>
      </c>
    </row>
    <row r="64" spans="1:7" x14ac:dyDescent="0.2">
      <c r="A64" s="29" t="s">
        <v>65</v>
      </c>
      <c r="B64" s="30">
        <v>0</v>
      </c>
      <c r="C64" s="30">
        <v>0</v>
      </c>
      <c r="D64" s="30">
        <f t="shared" si="0"/>
        <v>0</v>
      </c>
      <c r="E64" s="30">
        <v>0</v>
      </c>
      <c r="F64" s="30">
        <v>0</v>
      </c>
      <c r="G64" s="30">
        <f t="shared" si="1"/>
        <v>0</v>
      </c>
    </row>
    <row r="65" spans="1:7" x14ac:dyDescent="0.2">
      <c r="A65" s="27" t="s">
        <v>122</v>
      </c>
      <c r="B65" s="31">
        <f>SUM(B66:B68)</f>
        <v>2100628.9</v>
      </c>
      <c r="C65" s="31">
        <f>SUM(C66:C68)</f>
        <v>-12639</v>
      </c>
      <c r="D65" s="31">
        <f t="shared" si="0"/>
        <v>2087989.9</v>
      </c>
      <c r="E65" s="31">
        <f>SUM(E66:E68)</f>
        <v>40883.64</v>
      </c>
      <c r="F65" s="31">
        <f>SUM(F66:F68)</f>
        <v>40883.64</v>
      </c>
      <c r="G65" s="31">
        <f t="shared" si="1"/>
        <v>2047106.26</v>
      </c>
    </row>
    <row r="66" spans="1:7" x14ac:dyDescent="0.2">
      <c r="A66" s="29" t="s">
        <v>66</v>
      </c>
      <c r="B66" s="30">
        <v>0</v>
      </c>
      <c r="C66" s="30">
        <v>0</v>
      </c>
      <c r="D66" s="30">
        <f t="shared" si="0"/>
        <v>0</v>
      </c>
      <c r="E66" s="30">
        <v>0</v>
      </c>
      <c r="F66" s="30">
        <v>0</v>
      </c>
      <c r="G66" s="30">
        <f t="shared" si="1"/>
        <v>0</v>
      </c>
    </row>
    <row r="67" spans="1:7" x14ac:dyDescent="0.2">
      <c r="A67" s="29" t="s">
        <v>67</v>
      </c>
      <c r="B67" s="30">
        <v>0</v>
      </c>
      <c r="C67" s="30">
        <v>0</v>
      </c>
      <c r="D67" s="30">
        <f t="shared" si="0"/>
        <v>0</v>
      </c>
      <c r="E67" s="30">
        <v>0</v>
      </c>
      <c r="F67" s="30">
        <v>0</v>
      </c>
      <c r="G67" s="30">
        <f t="shared" si="1"/>
        <v>0</v>
      </c>
    </row>
    <row r="68" spans="1:7" x14ac:dyDescent="0.2">
      <c r="A68" s="29" t="s">
        <v>68</v>
      </c>
      <c r="B68" s="30">
        <v>2100628.9</v>
      </c>
      <c r="C68" s="30">
        <v>-12639</v>
      </c>
      <c r="D68" s="30">
        <f t="shared" si="0"/>
        <v>2087989.9</v>
      </c>
      <c r="E68" s="30">
        <v>40883.64</v>
      </c>
      <c r="F68" s="30">
        <v>40883.64</v>
      </c>
      <c r="G68" s="30">
        <f t="shared" si="1"/>
        <v>2047106.26</v>
      </c>
    </row>
    <row r="69" spans="1:7" x14ac:dyDescent="0.2">
      <c r="A69" s="27" t="s">
        <v>69</v>
      </c>
      <c r="B69" s="31">
        <f>SUM(B70:B76)</f>
        <v>4095602.5</v>
      </c>
      <c r="C69" s="31">
        <f>SUM(C70:C76)</f>
        <v>53000</v>
      </c>
      <c r="D69" s="31">
        <f t="shared" si="0"/>
        <v>4148602.5</v>
      </c>
      <c r="E69" s="31">
        <f>SUM(E70:E76)</f>
        <v>1815011.1199999999</v>
      </c>
      <c r="F69" s="31">
        <f>SUM(F70:F76)</f>
        <v>1815011.1199999999</v>
      </c>
      <c r="G69" s="31">
        <f t="shared" si="1"/>
        <v>2333591.38</v>
      </c>
    </row>
    <row r="70" spans="1:7" x14ac:dyDescent="0.2">
      <c r="A70" s="29" t="s">
        <v>70</v>
      </c>
      <c r="B70" s="30">
        <v>4000000</v>
      </c>
      <c r="C70" s="30">
        <v>0</v>
      </c>
      <c r="D70" s="30">
        <f t="shared" ref="D70:D76" si="2">B70+C70</f>
        <v>4000000</v>
      </c>
      <c r="E70" s="30">
        <v>1666666.68</v>
      </c>
      <c r="F70" s="30">
        <v>1666666.68</v>
      </c>
      <c r="G70" s="30">
        <f t="shared" ref="G70:G76" si="3">D70-E70</f>
        <v>2333333.3200000003</v>
      </c>
    </row>
    <row r="71" spans="1:7" x14ac:dyDescent="0.2">
      <c r="A71" s="29" t="s">
        <v>71</v>
      </c>
      <c r="B71" s="30">
        <v>95602.5</v>
      </c>
      <c r="C71" s="30">
        <v>53000</v>
      </c>
      <c r="D71" s="30">
        <f t="shared" si="2"/>
        <v>148602.5</v>
      </c>
      <c r="E71" s="30">
        <v>148344.44</v>
      </c>
      <c r="F71" s="30">
        <v>148344.44</v>
      </c>
      <c r="G71" s="30">
        <f t="shared" si="3"/>
        <v>258.05999999999767</v>
      </c>
    </row>
    <row r="72" spans="1:7" x14ac:dyDescent="0.2">
      <c r="A72" s="29" t="s">
        <v>72</v>
      </c>
      <c r="B72" s="30">
        <v>0</v>
      </c>
      <c r="C72" s="30">
        <v>0</v>
      </c>
      <c r="D72" s="30">
        <f t="shared" si="2"/>
        <v>0</v>
      </c>
      <c r="E72" s="30">
        <v>0</v>
      </c>
      <c r="F72" s="30">
        <v>0</v>
      </c>
      <c r="G72" s="30">
        <f t="shared" si="3"/>
        <v>0</v>
      </c>
    </row>
    <row r="73" spans="1:7" x14ac:dyDescent="0.2">
      <c r="A73" s="29" t="s">
        <v>73</v>
      </c>
      <c r="B73" s="30">
        <v>0</v>
      </c>
      <c r="C73" s="30">
        <v>0</v>
      </c>
      <c r="D73" s="30">
        <f t="shared" si="2"/>
        <v>0</v>
      </c>
      <c r="E73" s="30">
        <v>0</v>
      </c>
      <c r="F73" s="30">
        <v>0</v>
      </c>
      <c r="G73" s="30">
        <f t="shared" si="3"/>
        <v>0</v>
      </c>
    </row>
    <row r="74" spans="1:7" x14ac:dyDescent="0.2">
      <c r="A74" s="29" t="s">
        <v>74</v>
      </c>
      <c r="B74" s="30">
        <v>0</v>
      </c>
      <c r="C74" s="30">
        <v>0</v>
      </c>
      <c r="D74" s="30">
        <f t="shared" si="2"/>
        <v>0</v>
      </c>
      <c r="E74" s="30">
        <v>0</v>
      </c>
      <c r="F74" s="30">
        <v>0</v>
      </c>
      <c r="G74" s="30">
        <f t="shared" si="3"/>
        <v>0</v>
      </c>
    </row>
    <row r="75" spans="1:7" x14ac:dyDescent="0.2">
      <c r="A75" s="29" t="s">
        <v>75</v>
      </c>
      <c r="B75" s="30">
        <v>0</v>
      </c>
      <c r="C75" s="30">
        <v>0</v>
      </c>
      <c r="D75" s="30">
        <f t="shared" si="2"/>
        <v>0</v>
      </c>
      <c r="E75" s="30">
        <v>0</v>
      </c>
      <c r="F75" s="30">
        <v>0</v>
      </c>
      <c r="G75" s="30">
        <f t="shared" si="3"/>
        <v>0</v>
      </c>
    </row>
    <row r="76" spans="1:7" x14ac:dyDescent="0.2">
      <c r="A76" s="33" t="s">
        <v>76</v>
      </c>
      <c r="B76" s="34">
        <v>0</v>
      </c>
      <c r="C76" s="34">
        <v>0</v>
      </c>
      <c r="D76" s="34">
        <f t="shared" si="2"/>
        <v>0</v>
      </c>
      <c r="E76" s="34">
        <v>0</v>
      </c>
      <c r="F76" s="34">
        <v>0</v>
      </c>
      <c r="G76" s="34">
        <f t="shared" si="3"/>
        <v>0</v>
      </c>
    </row>
    <row r="77" spans="1:7" x14ac:dyDescent="0.2">
      <c r="A77" s="35" t="s">
        <v>77</v>
      </c>
      <c r="B77" s="36">
        <f t="shared" ref="B77:G77" si="4">SUM(B5+B13+B23+B33+B43+B53+B57+B65+B69)</f>
        <v>113726600.00000001</v>
      </c>
      <c r="C77" s="36">
        <f t="shared" si="4"/>
        <v>36716235.329999998</v>
      </c>
      <c r="D77" s="36">
        <f t="shared" si="4"/>
        <v>150442835.33000001</v>
      </c>
      <c r="E77" s="36">
        <f t="shared" si="4"/>
        <v>51315372.119999997</v>
      </c>
      <c r="F77" s="36">
        <f t="shared" si="4"/>
        <v>51315251.369999997</v>
      </c>
      <c r="G77" s="36">
        <f t="shared" si="4"/>
        <v>99127463.210000023</v>
      </c>
    </row>
    <row r="80" spans="1:7" x14ac:dyDescent="0.2">
      <c r="A80" s="1" t="s">
        <v>126</v>
      </c>
    </row>
    <row r="85" spans="1:4" x14ac:dyDescent="0.2">
      <c r="A85" s="20" t="s">
        <v>131</v>
      </c>
      <c r="C85" s="21"/>
      <c r="D85" s="21"/>
    </row>
    <row r="86" spans="1:4" x14ac:dyDescent="0.2">
      <c r="A86" s="19" t="s">
        <v>127</v>
      </c>
      <c r="C86" s="50" t="s">
        <v>128</v>
      </c>
      <c r="D86" s="50"/>
    </row>
    <row r="87" spans="1:4" x14ac:dyDescent="0.2">
      <c r="A87" s="19" t="s">
        <v>129</v>
      </c>
      <c r="C87" s="50" t="s">
        <v>130</v>
      </c>
      <c r="D87" s="50"/>
    </row>
  </sheetData>
  <sheetProtection formatCells="0" formatColumns="0" formatRows="0" autoFilter="0"/>
  <mergeCells count="4">
    <mergeCell ref="A1:G1"/>
    <mergeCell ref="G2:G3"/>
    <mergeCell ref="C86:D86"/>
    <mergeCell ref="C87:D8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showGridLines="0" tabSelected="1" workbookViewId="0">
      <selection sqref="A1:H22"/>
    </sheetView>
  </sheetViews>
  <sheetFormatPr baseColWidth="10" defaultColWidth="12" defaultRowHeight="11.25" x14ac:dyDescent="0.2"/>
  <cols>
    <col min="1" max="1" width="2.5" style="1" customWidth="1"/>
    <col min="2" max="2" width="47.6640625" style="1" customWidth="1"/>
    <col min="3" max="8" width="18.33203125" style="1" customWidth="1"/>
    <col min="9" max="16384" width="12" style="1"/>
  </cols>
  <sheetData>
    <row r="1" spans="2:8" ht="45" customHeight="1" x14ac:dyDescent="0.2">
      <c r="B1" s="51" t="s">
        <v>140</v>
      </c>
      <c r="C1" s="52"/>
      <c r="D1" s="52"/>
      <c r="E1" s="52"/>
      <c r="F1" s="52"/>
      <c r="G1" s="52"/>
      <c r="H1" s="53"/>
    </row>
    <row r="2" spans="2:8" x14ac:dyDescent="0.2">
      <c r="B2" s="55"/>
      <c r="C2" s="14" t="s">
        <v>0</v>
      </c>
      <c r="D2" s="15"/>
      <c r="E2" s="15"/>
      <c r="F2" s="15"/>
      <c r="G2" s="16"/>
      <c r="H2" s="48" t="s">
        <v>7</v>
      </c>
    </row>
    <row r="3" spans="2:8" ht="24.95" customHeight="1" x14ac:dyDescent="0.2">
      <c r="B3" s="56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9"/>
    </row>
    <row r="4" spans="2:8" x14ac:dyDescent="0.2">
      <c r="B4" s="57"/>
      <c r="C4" s="4">
        <v>1</v>
      </c>
      <c r="D4" s="4">
        <v>2</v>
      </c>
      <c r="E4" s="4" t="s">
        <v>8</v>
      </c>
      <c r="F4" s="4">
        <v>4</v>
      </c>
      <c r="G4" s="4">
        <v>5</v>
      </c>
      <c r="H4" s="4" t="s">
        <v>9</v>
      </c>
    </row>
    <row r="5" spans="2:8" x14ac:dyDescent="0.2">
      <c r="B5" s="58" t="s">
        <v>78</v>
      </c>
      <c r="C5" s="5">
        <v>105323708.70999999</v>
      </c>
      <c r="D5" s="5">
        <v>6202206.7699999996</v>
      </c>
      <c r="E5" s="5">
        <f>C5+D5</f>
        <v>111525915.47999999</v>
      </c>
      <c r="F5" s="5">
        <v>23779949.469999999</v>
      </c>
      <c r="G5" s="5">
        <v>23779828.719999999</v>
      </c>
      <c r="H5" s="5">
        <f>E5-F5</f>
        <v>87745966.00999999</v>
      </c>
    </row>
    <row r="6" spans="2:8" x14ac:dyDescent="0.2">
      <c r="B6" s="58" t="s">
        <v>79</v>
      </c>
      <c r="C6" s="5">
        <v>4402891.29</v>
      </c>
      <c r="D6" s="5">
        <v>30514028.559999999</v>
      </c>
      <c r="E6" s="5">
        <f>C6+D6</f>
        <v>34916919.850000001</v>
      </c>
      <c r="F6" s="5">
        <v>25868755.969999999</v>
      </c>
      <c r="G6" s="5">
        <v>25868755.969999999</v>
      </c>
      <c r="H6" s="5">
        <f>E6-F6</f>
        <v>9048163.8800000027</v>
      </c>
    </row>
    <row r="7" spans="2:8" x14ac:dyDescent="0.2">
      <c r="B7" s="58" t="s">
        <v>80</v>
      </c>
      <c r="C7" s="5">
        <v>4000000</v>
      </c>
      <c r="D7" s="5">
        <v>0</v>
      </c>
      <c r="E7" s="5">
        <f>C7+D7</f>
        <v>4000000</v>
      </c>
      <c r="F7" s="5">
        <v>1666666.68</v>
      </c>
      <c r="G7" s="5">
        <v>1666666.68</v>
      </c>
      <c r="H7" s="5">
        <f>E7-F7</f>
        <v>2333333.3200000003</v>
      </c>
    </row>
    <row r="8" spans="2:8" x14ac:dyDescent="0.2">
      <c r="B8" s="58" t="s">
        <v>41</v>
      </c>
      <c r="C8" s="5">
        <v>0</v>
      </c>
      <c r="D8" s="5">
        <v>0</v>
      </c>
      <c r="E8" s="5">
        <f>C8+D8</f>
        <v>0</v>
      </c>
      <c r="F8" s="5">
        <v>0</v>
      </c>
      <c r="G8" s="5">
        <v>0</v>
      </c>
      <c r="H8" s="5">
        <f>E8-F8</f>
        <v>0</v>
      </c>
    </row>
    <row r="9" spans="2:8" x14ac:dyDescent="0.2">
      <c r="B9" s="59" t="s">
        <v>66</v>
      </c>
      <c r="C9" s="6">
        <v>0</v>
      </c>
      <c r="D9" s="6">
        <v>0</v>
      </c>
      <c r="E9" s="6">
        <f>C9+D9</f>
        <v>0</v>
      </c>
      <c r="F9" s="6">
        <v>0</v>
      </c>
      <c r="G9" s="6">
        <v>0</v>
      </c>
      <c r="H9" s="6">
        <f>E9-F9</f>
        <v>0</v>
      </c>
    </row>
    <row r="10" spans="2:8" x14ac:dyDescent="0.2">
      <c r="B10" s="60" t="s">
        <v>77</v>
      </c>
      <c r="C10" s="36">
        <f t="shared" ref="C10:H10" si="0">SUM(C5+C6+C7+C8+C9)</f>
        <v>113726600</v>
      </c>
      <c r="D10" s="36">
        <f t="shared" si="0"/>
        <v>36716235.329999998</v>
      </c>
      <c r="E10" s="36">
        <f t="shared" si="0"/>
        <v>150442835.32999998</v>
      </c>
      <c r="F10" s="36">
        <f t="shared" si="0"/>
        <v>51315372.119999997</v>
      </c>
      <c r="G10" s="36">
        <f t="shared" si="0"/>
        <v>51315251.369999997</v>
      </c>
      <c r="H10" s="36">
        <f t="shared" si="0"/>
        <v>99127463.209999979</v>
      </c>
    </row>
    <row r="12" spans="2:8" ht="12.75" x14ac:dyDescent="0.2">
      <c r="B12" s="22" t="s">
        <v>132</v>
      </c>
      <c r="C12" s="23"/>
    </row>
    <row r="19" spans="2:6" ht="12.75" x14ac:dyDescent="0.2">
      <c r="B19" s="24" t="s">
        <v>133</v>
      </c>
      <c r="E19" s="54" t="s">
        <v>134</v>
      </c>
      <c r="F19" s="54"/>
    </row>
    <row r="20" spans="2:6" x14ac:dyDescent="0.2">
      <c r="B20" s="19" t="s">
        <v>127</v>
      </c>
      <c r="E20" s="50" t="s">
        <v>128</v>
      </c>
      <c r="F20" s="50"/>
    </row>
    <row r="21" spans="2:6" x14ac:dyDescent="0.2">
      <c r="B21" s="19" t="s">
        <v>129</v>
      </c>
      <c r="E21" s="50" t="s">
        <v>130</v>
      </c>
      <c r="F21" s="50"/>
    </row>
  </sheetData>
  <sheetProtection formatCells="0" formatColumns="0" formatRows="0" autoFilter="0"/>
  <mergeCells count="5">
    <mergeCell ref="H2:H3"/>
    <mergeCell ref="B1:H1"/>
    <mergeCell ref="E19:F19"/>
    <mergeCell ref="E20:F20"/>
    <mergeCell ref="E21:F21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GridLines="0" topLeftCell="A46" workbookViewId="0">
      <selection sqref="A1:G67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139</v>
      </c>
      <c r="B1" s="47"/>
      <c r="C1" s="47"/>
      <c r="D1" s="47"/>
      <c r="E1" s="47"/>
      <c r="F1" s="47"/>
      <c r="G1" s="47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11"/>
      <c r="B3" s="14" t="s">
        <v>0</v>
      </c>
      <c r="C3" s="15"/>
      <c r="D3" s="15"/>
      <c r="E3" s="15"/>
      <c r="F3" s="16"/>
      <c r="G3" s="48" t="s">
        <v>7</v>
      </c>
    </row>
    <row r="4" spans="1:7" ht="24.95" customHeight="1" x14ac:dyDescent="0.2">
      <c r="A4" s="1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9"/>
    </row>
    <row r="5" spans="1:7" x14ac:dyDescent="0.2">
      <c r="A5" s="1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39"/>
      <c r="B6" s="40"/>
      <c r="C6" s="40"/>
      <c r="D6" s="40"/>
      <c r="E6" s="40"/>
      <c r="F6" s="40"/>
      <c r="G6" s="40"/>
    </row>
    <row r="7" spans="1:7" x14ac:dyDescent="0.2">
      <c r="A7" s="41" t="s">
        <v>142</v>
      </c>
      <c r="B7" s="30">
        <v>19482739.48</v>
      </c>
      <c r="C7" s="30">
        <v>53000</v>
      </c>
      <c r="D7" s="30">
        <f>B7+C7</f>
        <v>19535739.48</v>
      </c>
      <c r="E7" s="30">
        <v>6003065.6200000001</v>
      </c>
      <c r="F7" s="30">
        <v>6003065.6200000001</v>
      </c>
      <c r="G7" s="30">
        <f>D7-E7</f>
        <v>13532673.859999999</v>
      </c>
    </row>
    <row r="8" spans="1:7" x14ac:dyDescent="0.2">
      <c r="A8" s="41" t="s">
        <v>143</v>
      </c>
      <c r="B8" s="30">
        <v>4057652.03</v>
      </c>
      <c r="C8" s="30">
        <v>0</v>
      </c>
      <c r="D8" s="30">
        <f t="shared" ref="D8:D27" si="0">B8+C8</f>
        <v>4057652.03</v>
      </c>
      <c r="E8" s="30">
        <v>942791.08</v>
      </c>
      <c r="F8" s="30">
        <v>942791.08</v>
      </c>
      <c r="G8" s="30">
        <f t="shared" ref="G8:G27" si="1">D8-E8</f>
        <v>3114860.9499999997</v>
      </c>
    </row>
    <row r="9" spans="1:7" x14ac:dyDescent="0.2">
      <c r="A9" s="41" t="s">
        <v>144</v>
      </c>
      <c r="B9" s="30">
        <v>1637562.93</v>
      </c>
      <c r="C9" s="30">
        <v>0</v>
      </c>
      <c r="D9" s="30">
        <f t="shared" si="0"/>
        <v>1637562.93</v>
      </c>
      <c r="E9" s="30">
        <v>509278.63</v>
      </c>
      <c r="F9" s="30">
        <v>509278.63</v>
      </c>
      <c r="G9" s="30">
        <f t="shared" si="1"/>
        <v>1128284.2999999998</v>
      </c>
    </row>
    <row r="10" spans="1:7" x14ac:dyDescent="0.2">
      <c r="A10" s="41" t="s">
        <v>145</v>
      </c>
      <c r="B10" s="30">
        <v>1893850.26</v>
      </c>
      <c r="C10" s="30">
        <v>0</v>
      </c>
      <c r="D10" s="30">
        <f t="shared" si="0"/>
        <v>1893850.26</v>
      </c>
      <c r="E10" s="30">
        <v>410281.84</v>
      </c>
      <c r="F10" s="30">
        <v>410281.84</v>
      </c>
      <c r="G10" s="30">
        <f t="shared" si="1"/>
        <v>1483568.42</v>
      </c>
    </row>
    <row r="11" spans="1:7" x14ac:dyDescent="0.2">
      <c r="A11" s="41" t="s">
        <v>146</v>
      </c>
      <c r="B11" s="30">
        <v>1638146.38</v>
      </c>
      <c r="C11" s="30">
        <v>0</v>
      </c>
      <c r="D11" s="30">
        <f t="shared" si="0"/>
        <v>1638146.38</v>
      </c>
      <c r="E11" s="30">
        <v>280023</v>
      </c>
      <c r="F11" s="30">
        <v>280023</v>
      </c>
      <c r="G11" s="30">
        <f t="shared" si="1"/>
        <v>1358123.38</v>
      </c>
    </row>
    <row r="12" spans="1:7" x14ac:dyDescent="0.2">
      <c r="A12" s="41" t="s">
        <v>147</v>
      </c>
      <c r="B12" s="30">
        <v>1438243.16</v>
      </c>
      <c r="C12" s="30">
        <v>0</v>
      </c>
      <c r="D12" s="30">
        <f t="shared" si="0"/>
        <v>1438243.16</v>
      </c>
      <c r="E12" s="30">
        <v>199795.81</v>
      </c>
      <c r="F12" s="30">
        <v>199795.81</v>
      </c>
      <c r="G12" s="30">
        <f t="shared" si="1"/>
        <v>1238447.3499999999</v>
      </c>
    </row>
    <row r="13" spans="1:7" x14ac:dyDescent="0.2">
      <c r="A13" s="41" t="s">
        <v>148</v>
      </c>
      <c r="B13" s="30">
        <v>4667603.59</v>
      </c>
      <c r="C13" s="30">
        <v>0</v>
      </c>
      <c r="D13" s="30">
        <f t="shared" si="0"/>
        <v>4667603.59</v>
      </c>
      <c r="E13" s="30">
        <v>1096188.3899999999</v>
      </c>
      <c r="F13" s="30">
        <v>1096188.3899999999</v>
      </c>
      <c r="G13" s="30">
        <f t="shared" si="1"/>
        <v>3571415.2</v>
      </c>
    </row>
    <row r="14" spans="1:7" x14ac:dyDescent="0.2">
      <c r="A14" s="41" t="s">
        <v>149</v>
      </c>
      <c r="B14" s="30">
        <v>1737702.83</v>
      </c>
      <c r="C14" s="30">
        <v>0</v>
      </c>
      <c r="D14" s="30">
        <f t="shared" si="0"/>
        <v>1737702.83</v>
      </c>
      <c r="E14" s="30">
        <v>318080.28000000003</v>
      </c>
      <c r="F14" s="30">
        <v>318080.28000000003</v>
      </c>
      <c r="G14" s="30">
        <f t="shared" si="1"/>
        <v>1419622.55</v>
      </c>
    </row>
    <row r="15" spans="1:7" x14ac:dyDescent="0.2">
      <c r="A15" s="41" t="s">
        <v>150</v>
      </c>
      <c r="B15" s="30">
        <v>2015157.2</v>
      </c>
      <c r="C15" s="30">
        <v>0</v>
      </c>
      <c r="D15" s="30">
        <f t="shared" si="0"/>
        <v>2015157.2</v>
      </c>
      <c r="E15" s="30">
        <v>428741.59</v>
      </c>
      <c r="F15" s="30">
        <v>428741.59</v>
      </c>
      <c r="G15" s="30">
        <f t="shared" si="1"/>
        <v>1586415.6099999999</v>
      </c>
    </row>
    <row r="16" spans="1:7" x14ac:dyDescent="0.2">
      <c r="A16" s="41" t="s">
        <v>151</v>
      </c>
      <c r="B16" s="30">
        <v>2949897.32</v>
      </c>
      <c r="C16" s="30">
        <v>30800</v>
      </c>
      <c r="D16" s="30">
        <f t="shared" si="0"/>
        <v>2980697.32</v>
      </c>
      <c r="E16" s="30">
        <v>232581.58</v>
      </c>
      <c r="F16" s="30">
        <v>232581.58</v>
      </c>
      <c r="G16" s="30">
        <f t="shared" si="1"/>
        <v>2748115.7399999998</v>
      </c>
    </row>
    <row r="17" spans="1:7" x14ac:dyDescent="0.2">
      <c r="A17" s="41" t="s">
        <v>152</v>
      </c>
      <c r="B17" s="30">
        <v>2262849.69</v>
      </c>
      <c r="C17" s="30">
        <v>367952.76</v>
      </c>
      <c r="D17" s="30">
        <f t="shared" si="0"/>
        <v>2630802.4500000002</v>
      </c>
      <c r="E17" s="30">
        <v>733639.41</v>
      </c>
      <c r="F17" s="30">
        <v>733639.41</v>
      </c>
      <c r="G17" s="30">
        <f t="shared" si="1"/>
        <v>1897163.04</v>
      </c>
    </row>
    <row r="18" spans="1:7" x14ac:dyDescent="0.2">
      <c r="A18" s="41" t="s">
        <v>153</v>
      </c>
      <c r="B18" s="30">
        <v>35763543.149999999</v>
      </c>
      <c r="C18" s="30">
        <v>35171737.740000002</v>
      </c>
      <c r="D18" s="30">
        <f t="shared" si="0"/>
        <v>70935280.890000001</v>
      </c>
      <c r="E18" s="30">
        <v>32096644.359999999</v>
      </c>
      <c r="F18" s="30">
        <v>32096644.359999999</v>
      </c>
      <c r="G18" s="30">
        <f t="shared" si="1"/>
        <v>38838636.530000001</v>
      </c>
    </row>
    <row r="19" spans="1:7" x14ac:dyDescent="0.2">
      <c r="A19" s="41" t="s">
        <v>154</v>
      </c>
      <c r="B19" s="30">
        <v>659439.18000000005</v>
      </c>
      <c r="C19" s="30">
        <v>0</v>
      </c>
      <c r="D19" s="30">
        <f t="shared" si="0"/>
        <v>659439.18000000005</v>
      </c>
      <c r="E19" s="30">
        <v>91653.96</v>
      </c>
      <c r="F19" s="30">
        <v>91653.96</v>
      </c>
      <c r="G19" s="30">
        <f t="shared" si="1"/>
        <v>567785.22000000009</v>
      </c>
    </row>
    <row r="20" spans="1:7" x14ac:dyDescent="0.2">
      <c r="A20" s="41" t="s">
        <v>155</v>
      </c>
      <c r="B20" s="30">
        <v>483926.21</v>
      </c>
      <c r="C20" s="30">
        <v>0</v>
      </c>
      <c r="D20" s="30">
        <f t="shared" si="0"/>
        <v>483926.21</v>
      </c>
      <c r="E20" s="30">
        <v>84231.09</v>
      </c>
      <c r="F20" s="30">
        <v>84231.09</v>
      </c>
      <c r="G20" s="30">
        <f t="shared" si="1"/>
        <v>399695.12</v>
      </c>
    </row>
    <row r="21" spans="1:7" x14ac:dyDescent="0.2">
      <c r="A21" s="41" t="s">
        <v>156</v>
      </c>
      <c r="B21" s="30">
        <v>8039906.4699999997</v>
      </c>
      <c r="C21" s="30">
        <v>202535.58</v>
      </c>
      <c r="D21" s="30">
        <f t="shared" si="0"/>
        <v>8242442.0499999998</v>
      </c>
      <c r="E21" s="30">
        <v>1530325.13</v>
      </c>
      <c r="F21" s="30">
        <v>1530325.13</v>
      </c>
      <c r="G21" s="30">
        <f t="shared" si="1"/>
        <v>6712116.9199999999</v>
      </c>
    </row>
    <row r="22" spans="1:7" x14ac:dyDescent="0.2">
      <c r="A22" s="41" t="s">
        <v>157</v>
      </c>
      <c r="B22" s="30">
        <v>2265001.75</v>
      </c>
      <c r="C22" s="30">
        <v>1584.97</v>
      </c>
      <c r="D22" s="30">
        <f t="shared" si="0"/>
        <v>2266586.7200000002</v>
      </c>
      <c r="E22" s="30">
        <v>371876.16</v>
      </c>
      <c r="F22" s="30">
        <v>371876.16</v>
      </c>
      <c r="G22" s="30">
        <f t="shared" si="1"/>
        <v>1894710.5600000003</v>
      </c>
    </row>
    <row r="23" spans="1:7" x14ac:dyDescent="0.2">
      <c r="A23" s="41" t="s">
        <v>158</v>
      </c>
      <c r="B23" s="30">
        <v>1499816.48</v>
      </c>
      <c r="C23" s="30">
        <v>9485.93</v>
      </c>
      <c r="D23" s="30">
        <f t="shared" si="0"/>
        <v>1509302.41</v>
      </c>
      <c r="E23" s="30">
        <v>413741.87</v>
      </c>
      <c r="F23" s="30">
        <v>413741.87</v>
      </c>
      <c r="G23" s="30">
        <f t="shared" si="1"/>
        <v>1095560.54</v>
      </c>
    </row>
    <row r="24" spans="1:7" x14ac:dyDescent="0.2">
      <c r="A24" s="41" t="s">
        <v>159</v>
      </c>
      <c r="B24" s="30">
        <v>6995016.5099999998</v>
      </c>
      <c r="C24" s="30">
        <v>915720.8</v>
      </c>
      <c r="D24" s="30">
        <f t="shared" si="0"/>
        <v>7910737.3099999996</v>
      </c>
      <c r="E24" s="30">
        <v>2725512.56</v>
      </c>
      <c r="F24" s="30">
        <v>2725391.81</v>
      </c>
      <c r="G24" s="30">
        <f t="shared" si="1"/>
        <v>5185224.75</v>
      </c>
    </row>
    <row r="25" spans="1:7" x14ac:dyDescent="0.2">
      <c r="A25" s="41" t="s">
        <v>160</v>
      </c>
      <c r="B25" s="30">
        <v>12788937.16</v>
      </c>
      <c r="C25" s="30">
        <v>-36582.449999999997</v>
      </c>
      <c r="D25" s="30">
        <f t="shared" si="0"/>
        <v>12752354.710000001</v>
      </c>
      <c r="E25" s="30">
        <v>2447653.86</v>
      </c>
      <c r="F25" s="30">
        <v>2447653.86</v>
      </c>
      <c r="G25" s="30">
        <f t="shared" si="1"/>
        <v>10304700.850000001</v>
      </c>
    </row>
    <row r="26" spans="1:7" x14ac:dyDescent="0.2">
      <c r="A26" s="41" t="s">
        <v>161</v>
      </c>
      <c r="B26" s="30">
        <v>1424872.98</v>
      </c>
      <c r="C26" s="30">
        <v>0</v>
      </c>
      <c r="D26" s="30">
        <f t="shared" si="0"/>
        <v>1424872.98</v>
      </c>
      <c r="E26" s="30">
        <v>395774.95</v>
      </c>
      <c r="F26" s="30">
        <v>395774.95</v>
      </c>
      <c r="G26" s="30">
        <f t="shared" si="1"/>
        <v>1029098.03</v>
      </c>
    </row>
    <row r="27" spans="1:7" x14ac:dyDescent="0.2">
      <c r="A27" s="41" t="s">
        <v>162</v>
      </c>
      <c r="B27" s="30">
        <v>24735.24</v>
      </c>
      <c r="C27" s="30">
        <v>0</v>
      </c>
      <c r="D27" s="30">
        <f t="shared" si="0"/>
        <v>24735.24</v>
      </c>
      <c r="E27" s="30">
        <v>3490.95</v>
      </c>
      <c r="F27" s="30">
        <v>3490.95</v>
      </c>
      <c r="G27" s="30">
        <f t="shared" si="1"/>
        <v>21244.29</v>
      </c>
    </row>
    <row r="28" spans="1:7" x14ac:dyDescent="0.2">
      <c r="A28" s="41"/>
      <c r="B28" s="30"/>
      <c r="C28" s="30"/>
      <c r="D28" s="30"/>
      <c r="E28" s="30"/>
      <c r="F28" s="30"/>
      <c r="G28" s="30"/>
    </row>
    <row r="29" spans="1:7" x14ac:dyDescent="0.2">
      <c r="A29" s="42" t="s">
        <v>77</v>
      </c>
      <c r="B29" s="43">
        <f t="shared" ref="B29:G29" si="2">SUM(B7:B28)</f>
        <v>113726600</v>
      </c>
      <c r="C29" s="43">
        <f t="shared" si="2"/>
        <v>36716235.329999991</v>
      </c>
      <c r="D29" s="43">
        <f t="shared" si="2"/>
        <v>150442835.33000001</v>
      </c>
      <c r="E29" s="43">
        <f t="shared" si="2"/>
        <v>51315372.120000005</v>
      </c>
      <c r="F29" s="43">
        <f t="shared" si="2"/>
        <v>51315251.370000005</v>
      </c>
      <c r="G29" s="43">
        <f t="shared" si="2"/>
        <v>99127463.210000023</v>
      </c>
    </row>
    <row r="30" spans="1:7" x14ac:dyDescent="0.2">
      <c r="A30" s="37"/>
      <c r="B30" s="38"/>
      <c r="C30" s="38"/>
      <c r="D30" s="38"/>
      <c r="E30" s="38"/>
      <c r="F30" s="38"/>
      <c r="G30" s="38"/>
    </row>
    <row r="31" spans="1:7" ht="45" customHeight="1" x14ac:dyDescent="0.2">
      <c r="A31" s="47" t="s">
        <v>138</v>
      </c>
      <c r="B31" s="47"/>
      <c r="C31" s="47"/>
      <c r="D31" s="47"/>
      <c r="E31" s="47"/>
      <c r="F31" s="47"/>
      <c r="G31" s="47"/>
    </row>
    <row r="33" spans="1:7" x14ac:dyDescent="0.2">
      <c r="A33" s="11"/>
      <c r="B33" s="14" t="s">
        <v>0</v>
      </c>
      <c r="C33" s="15"/>
      <c r="D33" s="15"/>
      <c r="E33" s="15"/>
      <c r="F33" s="16"/>
      <c r="G33" s="48" t="s">
        <v>7</v>
      </c>
    </row>
    <row r="34" spans="1:7" ht="22.5" x14ac:dyDescent="0.2">
      <c r="A34" s="12" t="s">
        <v>1</v>
      </c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49"/>
    </row>
    <row r="35" spans="1:7" x14ac:dyDescent="0.2">
      <c r="A35" s="13"/>
      <c r="B35" s="4">
        <v>1</v>
      </c>
      <c r="C35" s="4">
        <v>2</v>
      </c>
      <c r="D35" s="4" t="s">
        <v>8</v>
      </c>
      <c r="E35" s="4">
        <v>4</v>
      </c>
      <c r="F35" s="4">
        <v>5</v>
      </c>
      <c r="G35" s="4" t="s">
        <v>9</v>
      </c>
    </row>
    <row r="36" spans="1:7" x14ac:dyDescent="0.2">
      <c r="A36" s="8"/>
      <c r="B36" s="9"/>
      <c r="C36" s="9"/>
      <c r="D36" s="9"/>
      <c r="E36" s="9"/>
      <c r="F36" s="9"/>
      <c r="G36" s="9"/>
    </row>
    <row r="37" spans="1:7" x14ac:dyDescent="0.2">
      <c r="A37" s="17" t="s">
        <v>81</v>
      </c>
      <c r="B37" s="30">
        <v>0</v>
      </c>
      <c r="C37" s="30">
        <v>0</v>
      </c>
      <c r="D37" s="30">
        <f>B37+C37</f>
        <v>0</v>
      </c>
      <c r="E37" s="30">
        <v>0</v>
      </c>
      <c r="F37" s="30">
        <v>0</v>
      </c>
      <c r="G37" s="30">
        <f>D37-E37</f>
        <v>0</v>
      </c>
    </row>
    <row r="38" spans="1:7" x14ac:dyDescent="0.2">
      <c r="A38" s="17" t="s">
        <v>82</v>
      </c>
      <c r="B38" s="30">
        <v>0</v>
      </c>
      <c r="C38" s="30">
        <v>0</v>
      </c>
      <c r="D38" s="30">
        <f t="shared" ref="D38:D40" si="3">B38+C38</f>
        <v>0</v>
      </c>
      <c r="E38" s="30">
        <v>0</v>
      </c>
      <c r="F38" s="30">
        <v>0</v>
      </c>
      <c r="G38" s="30">
        <f t="shared" ref="G38:G40" si="4">D38-E38</f>
        <v>0</v>
      </c>
    </row>
    <row r="39" spans="1:7" x14ac:dyDescent="0.2">
      <c r="A39" s="17" t="s">
        <v>83</v>
      </c>
      <c r="B39" s="30">
        <v>0</v>
      </c>
      <c r="C39" s="30">
        <v>0</v>
      </c>
      <c r="D39" s="30">
        <f t="shared" si="3"/>
        <v>0</v>
      </c>
      <c r="E39" s="30">
        <v>0</v>
      </c>
      <c r="F39" s="30">
        <v>0</v>
      </c>
      <c r="G39" s="30">
        <f t="shared" si="4"/>
        <v>0</v>
      </c>
    </row>
    <row r="40" spans="1:7" x14ac:dyDescent="0.2">
      <c r="A40" s="17" t="s">
        <v>84</v>
      </c>
      <c r="B40" s="30">
        <v>0</v>
      </c>
      <c r="C40" s="30">
        <v>0</v>
      </c>
      <c r="D40" s="30">
        <f t="shared" si="3"/>
        <v>0</v>
      </c>
      <c r="E40" s="30">
        <v>0</v>
      </c>
      <c r="F40" s="30">
        <v>0</v>
      </c>
      <c r="G40" s="30">
        <f t="shared" si="4"/>
        <v>0</v>
      </c>
    </row>
    <row r="41" spans="1:7" x14ac:dyDescent="0.2">
      <c r="A41" s="2"/>
      <c r="B41" s="10"/>
      <c r="C41" s="10"/>
      <c r="D41" s="10"/>
      <c r="E41" s="10"/>
      <c r="F41" s="10"/>
      <c r="G41" s="10"/>
    </row>
    <row r="42" spans="1:7" x14ac:dyDescent="0.2">
      <c r="A42" s="18" t="s">
        <v>77</v>
      </c>
      <c r="B42" s="30">
        <v>0</v>
      </c>
      <c r="C42" s="30">
        <v>0</v>
      </c>
      <c r="D42" s="30">
        <f t="shared" ref="D42" si="5">B42+C42</f>
        <v>0</v>
      </c>
      <c r="E42" s="30">
        <v>0</v>
      </c>
      <c r="F42" s="30">
        <v>0</v>
      </c>
      <c r="G42" s="30">
        <f t="shared" ref="G42" si="6">D42-E42</f>
        <v>0</v>
      </c>
    </row>
    <row r="45" spans="1:7" ht="45" customHeight="1" x14ac:dyDescent="0.2">
      <c r="A45" s="47" t="s">
        <v>137</v>
      </c>
      <c r="B45" s="47"/>
      <c r="C45" s="47"/>
      <c r="D45" s="47"/>
      <c r="E45" s="47"/>
      <c r="F45" s="47"/>
      <c r="G45" s="47"/>
    </row>
    <row r="46" spans="1:7" x14ac:dyDescent="0.2">
      <c r="A46" s="11"/>
      <c r="B46" s="14" t="s">
        <v>0</v>
      </c>
      <c r="C46" s="15"/>
      <c r="D46" s="15"/>
      <c r="E46" s="15"/>
      <c r="F46" s="16"/>
      <c r="G46" s="48" t="s">
        <v>7</v>
      </c>
    </row>
    <row r="47" spans="1:7" ht="22.5" x14ac:dyDescent="0.2">
      <c r="A47" s="12" t="s">
        <v>1</v>
      </c>
      <c r="B47" s="3" t="s">
        <v>2</v>
      </c>
      <c r="C47" s="3" t="s">
        <v>3</v>
      </c>
      <c r="D47" s="3" t="s">
        <v>4</v>
      </c>
      <c r="E47" s="3" t="s">
        <v>5</v>
      </c>
      <c r="F47" s="3" t="s">
        <v>6</v>
      </c>
      <c r="G47" s="49"/>
    </row>
    <row r="48" spans="1:7" x14ac:dyDescent="0.2">
      <c r="A48" s="13"/>
      <c r="B48" s="4">
        <v>1</v>
      </c>
      <c r="C48" s="4">
        <v>2</v>
      </c>
      <c r="D48" s="4" t="s">
        <v>8</v>
      </c>
      <c r="E48" s="4">
        <v>4</v>
      </c>
      <c r="F48" s="4">
        <v>5</v>
      </c>
      <c r="G48" s="4" t="s">
        <v>9</v>
      </c>
    </row>
    <row r="49" spans="1:7" ht="22.5" x14ac:dyDescent="0.2">
      <c r="A49" s="44" t="s">
        <v>85</v>
      </c>
      <c r="B49" s="30">
        <v>0</v>
      </c>
      <c r="C49" s="30">
        <v>0</v>
      </c>
      <c r="D49" s="30">
        <f t="shared" ref="D49:D55" si="7">B49+C49</f>
        <v>0</v>
      </c>
      <c r="E49" s="30">
        <v>0</v>
      </c>
      <c r="F49" s="30">
        <v>0</v>
      </c>
      <c r="G49" s="30">
        <f t="shared" ref="G49:G55" si="8">D49-E49</f>
        <v>0</v>
      </c>
    </row>
    <row r="50" spans="1:7" x14ac:dyDescent="0.2">
      <c r="A50" s="44" t="s">
        <v>86</v>
      </c>
      <c r="B50" s="30">
        <v>0</v>
      </c>
      <c r="C50" s="30">
        <v>0</v>
      </c>
      <c r="D50" s="30">
        <f t="shared" si="7"/>
        <v>0</v>
      </c>
      <c r="E50" s="30">
        <v>0</v>
      </c>
      <c r="F50" s="30">
        <v>0</v>
      </c>
      <c r="G50" s="30">
        <f t="shared" si="8"/>
        <v>0</v>
      </c>
    </row>
    <row r="51" spans="1:7" ht="22.5" x14ac:dyDescent="0.2">
      <c r="A51" s="44" t="s">
        <v>87</v>
      </c>
      <c r="B51" s="30">
        <v>0</v>
      </c>
      <c r="C51" s="30">
        <v>0</v>
      </c>
      <c r="D51" s="30">
        <f t="shared" si="7"/>
        <v>0</v>
      </c>
      <c r="E51" s="30">
        <v>0</v>
      </c>
      <c r="F51" s="30">
        <v>0</v>
      </c>
      <c r="G51" s="30">
        <f t="shared" si="8"/>
        <v>0</v>
      </c>
    </row>
    <row r="52" spans="1:7" ht="22.5" x14ac:dyDescent="0.2">
      <c r="A52" s="44" t="s">
        <v>88</v>
      </c>
      <c r="B52" s="30">
        <v>0</v>
      </c>
      <c r="C52" s="30">
        <v>0</v>
      </c>
      <c r="D52" s="30">
        <f t="shared" si="7"/>
        <v>0</v>
      </c>
      <c r="E52" s="30">
        <v>0</v>
      </c>
      <c r="F52" s="30">
        <v>0</v>
      </c>
      <c r="G52" s="30">
        <f t="shared" si="8"/>
        <v>0</v>
      </c>
    </row>
    <row r="53" spans="1:7" ht="22.5" x14ac:dyDescent="0.2">
      <c r="A53" s="44" t="s">
        <v>89</v>
      </c>
      <c r="B53" s="30">
        <v>0</v>
      </c>
      <c r="C53" s="30">
        <v>0</v>
      </c>
      <c r="D53" s="30">
        <f t="shared" si="7"/>
        <v>0</v>
      </c>
      <c r="E53" s="30">
        <v>0</v>
      </c>
      <c r="F53" s="30">
        <v>0</v>
      </c>
      <c r="G53" s="30">
        <f t="shared" si="8"/>
        <v>0</v>
      </c>
    </row>
    <row r="54" spans="1:7" ht="22.5" x14ac:dyDescent="0.2">
      <c r="A54" s="44" t="s">
        <v>163</v>
      </c>
      <c r="B54" s="30">
        <v>0</v>
      </c>
      <c r="C54" s="30">
        <v>0</v>
      </c>
      <c r="D54" s="30">
        <f t="shared" si="7"/>
        <v>0</v>
      </c>
      <c r="E54" s="30">
        <v>0</v>
      </c>
      <c r="F54" s="30">
        <v>0</v>
      </c>
      <c r="G54" s="30">
        <f t="shared" si="8"/>
        <v>0</v>
      </c>
    </row>
    <row r="55" spans="1:7" x14ac:dyDescent="0.2">
      <c r="A55" s="44" t="s">
        <v>90</v>
      </c>
      <c r="B55" s="30">
        <v>0</v>
      </c>
      <c r="C55" s="30">
        <v>0</v>
      </c>
      <c r="D55" s="30">
        <f t="shared" si="7"/>
        <v>0</v>
      </c>
      <c r="E55" s="30">
        <v>0</v>
      </c>
      <c r="F55" s="30">
        <v>0</v>
      </c>
      <c r="G55" s="30">
        <f t="shared" si="8"/>
        <v>0</v>
      </c>
    </row>
    <row r="56" spans="1:7" x14ac:dyDescent="0.2">
      <c r="A56" s="42" t="s">
        <v>77</v>
      </c>
      <c r="B56" s="43">
        <f t="shared" ref="B56:G56" si="9">SUM(B49:B55)</f>
        <v>0</v>
      </c>
      <c r="C56" s="43">
        <f t="shared" si="9"/>
        <v>0</v>
      </c>
      <c r="D56" s="43">
        <f t="shared" si="9"/>
        <v>0</v>
      </c>
      <c r="E56" s="43">
        <f t="shared" si="9"/>
        <v>0</v>
      </c>
      <c r="F56" s="43">
        <f t="shared" si="9"/>
        <v>0</v>
      </c>
      <c r="G56" s="43">
        <f t="shared" si="9"/>
        <v>0</v>
      </c>
    </row>
    <row r="59" spans="1:7" x14ac:dyDescent="0.2">
      <c r="A59" s="1" t="s">
        <v>126</v>
      </c>
    </row>
    <row r="64" spans="1:7" x14ac:dyDescent="0.2">
      <c r="A64" s="20" t="s">
        <v>135</v>
      </c>
      <c r="C64" s="21"/>
      <c r="D64" s="21"/>
    </row>
    <row r="65" spans="1:5" x14ac:dyDescent="0.2">
      <c r="A65" s="19" t="s">
        <v>127</v>
      </c>
      <c r="C65" s="50" t="s">
        <v>128</v>
      </c>
      <c r="D65" s="50"/>
      <c r="E65" s="25"/>
    </row>
    <row r="66" spans="1:5" x14ac:dyDescent="0.2">
      <c r="A66" s="19" t="s">
        <v>129</v>
      </c>
      <c r="C66" s="50" t="s">
        <v>130</v>
      </c>
      <c r="D66" s="50"/>
      <c r="E66" s="25"/>
    </row>
  </sheetData>
  <sheetProtection formatCells="0" formatColumns="0" formatRows="0" insertRows="0" deleteRows="0" autoFilter="0"/>
  <mergeCells count="8">
    <mergeCell ref="A1:G1"/>
    <mergeCell ref="A31:G31"/>
    <mergeCell ref="A45:G45"/>
    <mergeCell ref="C65:D65"/>
    <mergeCell ref="C66:D66"/>
    <mergeCell ref="G3:G4"/>
    <mergeCell ref="G33:G34"/>
    <mergeCell ref="G46:G4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8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workbookViewId="0">
      <selection activeCell="G50" sqref="A1:G50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136</v>
      </c>
      <c r="B1" s="47"/>
      <c r="C1" s="47"/>
      <c r="D1" s="47"/>
      <c r="E1" s="47"/>
      <c r="F1" s="47"/>
      <c r="G1" s="47"/>
    </row>
    <row r="2" spans="1:7" x14ac:dyDescent="0.2">
      <c r="A2" s="11"/>
      <c r="B2" s="14" t="s">
        <v>0</v>
      </c>
      <c r="C2" s="15"/>
      <c r="D2" s="15"/>
      <c r="E2" s="15"/>
      <c r="F2" s="16"/>
      <c r="G2" s="48" t="s">
        <v>7</v>
      </c>
    </row>
    <row r="3" spans="1:7" ht="24.95" customHeight="1" x14ac:dyDescent="0.2">
      <c r="A3" s="1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1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5" t="s">
        <v>91</v>
      </c>
      <c r="B5" s="31">
        <f t="shared" ref="B5:G5" si="0">SUM(B6:B13)</f>
        <v>69567052.00999999</v>
      </c>
      <c r="C5" s="31">
        <f t="shared" si="0"/>
        <v>1145744.83</v>
      </c>
      <c r="D5" s="31">
        <f t="shared" si="0"/>
        <v>70712796.840000004</v>
      </c>
      <c r="E5" s="31">
        <f t="shared" si="0"/>
        <v>17644389.18</v>
      </c>
      <c r="F5" s="31">
        <f t="shared" si="0"/>
        <v>17644268.43</v>
      </c>
      <c r="G5" s="31">
        <f t="shared" si="0"/>
        <v>53068407.659999996</v>
      </c>
    </row>
    <row r="6" spans="1:7" x14ac:dyDescent="0.2">
      <c r="A6" s="46" t="s">
        <v>92</v>
      </c>
      <c r="B6" s="30">
        <v>7333361.3399999999</v>
      </c>
      <c r="C6" s="30">
        <v>0</v>
      </c>
      <c r="D6" s="30">
        <f>B6+C6</f>
        <v>7333361.3399999999</v>
      </c>
      <c r="E6" s="30">
        <v>1732092.71</v>
      </c>
      <c r="F6" s="30">
        <v>1732092.71</v>
      </c>
      <c r="G6" s="30">
        <f>D6-E6</f>
        <v>5601268.6299999999</v>
      </c>
    </row>
    <row r="7" spans="1:7" x14ac:dyDescent="0.2">
      <c r="A7" s="46" t="s">
        <v>93</v>
      </c>
      <c r="B7" s="30">
        <v>0</v>
      </c>
      <c r="C7" s="30">
        <v>0</v>
      </c>
      <c r="D7" s="30">
        <f t="shared" ref="D7:D13" si="1">B7+C7</f>
        <v>0</v>
      </c>
      <c r="E7" s="30">
        <v>0</v>
      </c>
      <c r="F7" s="30">
        <v>0</v>
      </c>
      <c r="G7" s="30">
        <f t="shared" ref="G7:G13" si="2">D7-E7</f>
        <v>0</v>
      </c>
    </row>
    <row r="8" spans="1:7" x14ac:dyDescent="0.2">
      <c r="A8" s="46" t="s">
        <v>164</v>
      </c>
      <c r="B8" s="30">
        <v>20920982.640000001</v>
      </c>
      <c r="C8" s="30">
        <v>53000</v>
      </c>
      <c r="D8" s="30">
        <f t="shared" si="1"/>
        <v>20973982.640000001</v>
      </c>
      <c r="E8" s="30">
        <v>6202861.4299999997</v>
      </c>
      <c r="F8" s="30">
        <v>6202861.4299999997</v>
      </c>
      <c r="G8" s="30">
        <f t="shared" si="2"/>
        <v>14771121.210000001</v>
      </c>
    </row>
    <row r="9" spans="1:7" x14ac:dyDescent="0.2">
      <c r="A9" s="46" t="s">
        <v>94</v>
      </c>
      <c r="B9" s="30">
        <v>0</v>
      </c>
      <c r="C9" s="30">
        <v>0</v>
      </c>
      <c r="D9" s="30">
        <f t="shared" si="1"/>
        <v>0</v>
      </c>
      <c r="E9" s="30">
        <v>0</v>
      </c>
      <c r="F9" s="30">
        <v>0</v>
      </c>
      <c r="G9" s="30">
        <f t="shared" si="2"/>
        <v>0</v>
      </c>
    </row>
    <row r="10" spans="1:7" x14ac:dyDescent="0.2">
      <c r="A10" s="46" t="s">
        <v>95</v>
      </c>
      <c r="B10" s="30">
        <v>4667603.59</v>
      </c>
      <c r="C10" s="30">
        <v>0</v>
      </c>
      <c r="D10" s="30">
        <f t="shared" si="1"/>
        <v>4667603.59</v>
      </c>
      <c r="E10" s="30">
        <v>1096188.3899999999</v>
      </c>
      <c r="F10" s="30">
        <v>1096188.3899999999</v>
      </c>
      <c r="G10" s="30">
        <f t="shared" si="2"/>
        <v>3571415.2</v>
      </c>
    </row>
    <row r="11" spans="1:7" x14ac:dyDescent="0.2">
      <c r="A11" s="46" t="s">
        <v>96</v>
      </c>
      <c r="B11" s="30">
        <v>0</v>
      </c>
      <c r="C11" s="30">
        <v>0</v>
      </c>
      <c r="D11" s="30">
        <f t="shared" si="1"/>
        <v>0</v>
      </c>
      <c r="E11" s="30">
        <v>0</v>
      </c>
      <c r="F11" s="30">
        <v>0</v>
      </c>
      <c r="G11" s="30">
        <f t="shared" si="2"/>
        <v>0</v>
      </c>
    </row>
    <row r="12" spans="1:7" x14ac:dyDescent="0.2">
      <c r="A12" s="46" t="s">
        <v>97</v>
      </c>
      <c r="B12" s="30">
        <v>11804724.699999999</v>
      </c>
      <c r="C12" s="30">
        <v>205593.67</v>
      </c>
      <c r="D12" s="30">
        <f t="shared" si="1"/>
        <v>12010318.369999999</v>
      </c>
      <c r="E12" s="30">
        <v>2315943.16</v>
      </c>
      <c r="F12" s="30">
        <v>2315943.16</v>
      </c>
      <c r="G12" s="30">
        <f t="shared" si="2"/>
        <v>9694375.209999999</v>
      </c>
    </row>
    <row r="13" spans="1:7" x14ac:dyDescent="0.2">
      <c r="A13" s="46" t="s">
        <v>36</v>
      </c>
      <c r="B13" s="30">
        <v>24840379.739999998</v>
      </c>
      <c r="C13" s="30">
        <v>887151.16</v>
      </c>
      <c r="D13" s="30">
        <f t="shared" si="1"/>
        <v>25727530.899999999</v>
      </c>
      <c r="E13" s="30">
        <v>6297303.4900000002</v>
      </c>
      <c r="F13" s="30">
        <v>6297182.7400000002</v>
      </c>
      <c r="G13" s="30">
        <f t="shared" si="2"/>
        <v>19430227.409999996</v>
      </c>
    </row>
    <row r="14" spans="1:7" x14ac:dyDescent="0.2">
      <c r="A14" s="45" t="s">
        <v>98</v>
      </c>
      <c r="B14" s="31">
        <f t="shared" ref="B14:G14" si="3">SUM(B15:B21)</f>
        <v>43016182.600000001</v>
      </c>
      <c r="C14" s="31">
        <f t="shared" si="3"/>
        <v>35570490.5</v>
      </c>
      <c r="D14" s="31">
        <f t="shared" si="3"/>
        <v>78586673.100000009</v>
      </c>
      <c r="E14" s="31">
        <f t="shared" si="3"/>
        <v>33495097.890000001</v>
      </c>
      <c r="F14" s="31">
        <f t="shared" si="3"/>
        <v>33495097.890000001</v>
      </c>
      <c r="G14" s="31">
        <f t="shared" si="3"/>
        <v>45091575.210000008</v>
      </c>
    </row>
    <row r="15" spans="1:7" x14ac:dyDescent="0.2">
      <c r="A15" s="46" t="s">
        <v>99</v>
      </c>
      <c r="B15" s="30">
        <v>0</v>
      </c>
      <c r="C15" s="30">
        <v>0</v>
      </c>
      <c r="D15" s="30">
        <f>B15+C15</f>
        <v>0</v>
      </c>
      <c r="E15" s="30">
        <v>0</v>
      </c>
      <c r="F15" s="30">
        <v>0</v>
      </c>
      <c r="G15" s="30">
        <f t="shared" ref="G15:G21" si="4">D15-E15</f>
        <v>0</v>
      </c>
    </row>
    <row r="16" spans="1:7" x14ac:dyDescent="0.2">
      <c r="A16" s="46" t="s">
        <v>100</v>
      </c>
      <c r="B16" s="30">
        <v>27262849.690000001</v>
      </c>
      <c r="C16" s="30">
        <v>35304068.380000003</v>
      </c>
      <c r="D16" s="30">
        <f t="shared" ref="D16:D21" si="5">B16+C16</f>
        <v>62566918.070000008</v>
      </c>
      <c r="E16" s="30">
        <v>30752140.73</v>
      </c>
      <c r="F16" s="30">
        <v>30752140.73</v>
      </c>
      <c r="G16" s="30">
        <f t="shared" si="4"/>
        <v>31814777.340000007</v>
      </c>
    </row>
    <row r="17" spans="1:7" x14ac:dyDescent="0.2">
      <c r="A17" s="46" t="s">
        <v>101</v>
      </c>
      <c r="B17" s="30">
        <v>0</v>
      </c>
      <c r="C17" s="30">
        <v>0</v>
      </c>
      <c r="D17" s="30">
        <f t="shared" si="5"/>
        <v>0</v>
      </c>
      <c r="E17" s="30">
        <v>0</v>
      </c>
      <c r="F17" s="30">
        <v>0</v>
      </c>
      <c r="G17" s="30">
        <f t="shared" si="4"/>
        <v>0</v>
      </c>
    </row>
    <row r="18" spans="1:7" x14ac:dyDescent="0.2">
      <c r="A18" s="46" t="s">
        <v>102</v>
      </c>
      <c r="B18" s="30">
        <v>4965054.5199999996</v>
      </c>
      <c r="C18" s="30">
        <v>30800</v>
      </c>
      <c r="D18" s="30">
        <f t="shared" si="5"/>
        <v>4995854.5199999996</v>
      </c>
      <c r="E18" s="30">
        <v>661323.17000000004</v>
      </c>
      <c r="F18" s="30">
        <v>661323.17000000004</v>
      </c>
      <c r="G18" s="30">
        <f t="shared" si="4"/>
        <v>4334531.3499999996</v>
      </c>
    </row>
    <row r="19" spans="1:7" x14ac:dyDescent="0.2">
      <c r="A19" s="46" t="s">
        <v>103</v>
      </c>
      <c r="B19" s="30">
        <v>0</v>
      </c>
      <c r="C19" s="30">
        <v>0</v>
      </c>
      <c r="D19" s="30">
        <f t="shared" si="5"/>
        <v>0</v>
      </c>
      <c r="E19" s="30">
        <v>0</v>
      </c>
      <c r="F19" s="30">
        <v>0</v>
      </c>
      <c r="G19" s="30">
        <f t="shared" si="4"/>
        <v>0</v>
      </c>
    </row>
    <row r="20" spans="1:7" x14ac:dyDescent="0.2">
      <c r="A20" s="46" t="s">
        <v>104</v>
      </c>
      <c r="B20" s="30">
        <v>0</v>
      </c>
      <c r="C20" s="30">
        <v>0</v>
      </c>
      <c r="D20" s="30">
        <f t="shared" si="5"/>
        <v>0</v>
      </c>
      <c r="E20" s="30">
        <v>0</v>
      </c>
      <c r="F20" s="30">
        <v>0</v>
      </c>
      <c r="G20" s="30">
        <f t="shared" si="4"/>
        <v>0</v>
      </c>
    </row>
    <row r="21" spans="1:7" x14ac:dyDescent="0.2">
      <c r="A21" s="46" t="s">
        <v>105</v>
      </c>
      <c r="B21" s="30">
        <v>10788278.390000001</v>
      </c>
      <c r="C21" s="30">
        <v>235622.12</v>
      </c>
      <c r="D21" s="30">
        <f t="shared" si="5"/>
        <v>11023900.51</v>
      </c>
      <c r="E21" s="30">
        <v>2081633.99</v>
      </c>
      <c r="F21" s="30">
        <v>2081633.99</v>
      </c>
      <c r="G21" s="30">
        <f t="shared" si="4"/>
        <v>8942266.5199999996</v>
      </c>
    </row>
    <row r="22" spans="1:7" x14ac:dyDescent="0.2">
      <c r="A22" s="45" t="s">
        <v>106</v>
      </c>
      <c r="B22" s="31">
        <f t="shared" ref="B22:G22" si="6">SUM(B23:B31)</f>
        <v>1143365.3900000001</v>
      </c>
      <c r="C22" s="31">
        <f t="shared" si="6"/>
        <v>0</v>
      </c>
      <c r="D22" s="31">
        <f t="shared" si="6"/>
        <v>1143365.3900000001</v>
      </c>
      <c r="E22" s="31">
        <f t="shared" si="6"/>
        <v>175885.05</v>
      </c>
      <c r="F22" s="31">
        <f t="shared" si="6"/>
        <v>175885.05</v>
      </c>
      <c r="G22" s="31">
        <f t="shared" si="6"/>
        <v>967480.34000000008</v>
      </c>
    </row>
    <row r="23" spans="1:7" x14ac:dyDescent="0.2">
      <c r="A23" s="46" t="s">
        <v>107</v>
      </c>
      <c r="B23" s="30">
        <v>659439.18000000005</v>
      </c>
      <c r="C23" s="30">
        <v>0</v>
      </c>
      <c r="D23" s="30">
        <f>B23+C23</f>
        <v>659439.18000000005</v>
      </c>
      <c r="E23" s="30">
        <v>91653.96</v>
      </c>
      <c r="F23" s="30">
        <v>91653.96</v>
      </c>
      <c r="G23" s="30">
        <f t="shared" ref="G23:G31" si="7">D23-E23</f>
        <v>567785.22000000009</v>
      </c>
    </row>
    <row r="24" spans="1:7" x14ac:dyDescent="0.2">
      <c r="A24" s="46" t="s">
        <v>108</v>
      </c>
      <c r="B24" s="30">
        <v>0</v>
      </c>
      <c r="C24" s="30">
        <v>0</v>
      </c>
      <c r="D24" s="30">
        <f t="shared" ref="D24:D31" si="8">B24+C24</f>
        <v>0</v>
      </c>
      <c r="E24" s="30">
        <v>0</v>
      </c>
      <c r="F24" s="30">
        <v>0</v>
      </c>
      <c r="G24" s="30">
        <f t="shared" si="7"/>
        <v>0</v>
      </c>
    </row>
    <row r="25" spans="1:7" x14ac:dyDescent="0.2">
      <c r="A25" s="46" t="s">
        <v>109</v>
      </c>
      <c r="B25" s="30">
        <v>0</v>
      </c>
      <c r="C25" s="30">
        <v>0</v>
      </c>
      <c r="D25" s="30">
        <f t="shared" si="8"/>
        <v>0</v>
      </c>
      <c r="E25" s="30">
        <v>0</v>
      </c>
      <c r="F25" s="30">
        <v>0</v>
      </c>
      <c r="G25" s="30">
        <f t="shared" si="7"/>
        <v>0</v>
      </c>
    </row>
    <row r="26" spans="1:7" x14ac:dyDescent="0.2">
      <c r="A26" s="46" t="s">
        <v>110</v>
      </c>
      <c r="B26" s="30">
        <v>0</v>
      </c>
      <c r="C26" s="30">
        <v>0</v>
      </c>
      <c r="D26" s="30">
        <f t="shared" si="8"/>
        <v>0</v>
      </c>
      <c r="E26" s="30">
        <v>0</v>
      </c>
      <c r="F26" s="30">
        <v>0</v>
      </c>
      <c r="G26" s="30">
        <f t="shared" si="7"/>
        <v>0</v>
      </c>
    </row>
    <row r="27" spans="1:7" x14ac:dyDescent="0.2">
      <c r="A27" s="46" t="s">
        <v>111</v>
      </c>
      <c r="B27" s="30">
        <v>0</v>
      </c>
      <c r="C27" s="30">
        <v>0</v>
      </c>
      <c r="D27" s="30">
        <f t="shared" si="8"/>
        <v>0</v>
      </c>
      <c r="E27" s="30">
        <v>0</v>
      </c>
      <c r="F27" s="30">
        <v>0</v>
      </c>
      <c r="G27" s="30">
        <f t="shared" si="7"/>
        <v>0</v>
      </c>
    </row>
    <row r="28" spans="1:7" x14ac:dyDescent="0.2">
      <c r="A28" s="46" t="s">
        <v>112</v>
      </c>
      <c r="B28" s="30">
        <v>0</v>
      </c>
      <c r="C28" s="30">
        <v>0</v>
      </c>
      <c r="D28" s="30">
        <f t="shared" si="8"/>
        <v>0</v>
      </c>
      <c r="E28" s="30">
        <v>0</v>
      </c>
      <c r="F28" s="30">
        <v>0</v>
      </c>
      <c r="G28" s="30">
        <f t="shared" si="7"/>
        <v>0</v>
      </c>
    </row>
    <row r="29" spans="1:7" x14ac:dyDescent="0.2">
      <c r="A29" s="46" t="s">
        <v>113</v>
      </c>
      <c r="B29" s="30">
        <v>483926.21</v>
      </c>
      <c r="C29" s="30">
        <v>0</v>
      </c>
      <c r="D29" s="30">
        <f t="shared" si="8"/>
        <v>483926.21</v>
      </c>
      <c r="E29" s="30">
        <v>84231.09</v>
      </c>
      <c r="F29" s="30">
        <v>84231.09</v>
      </c>
      <c r="G29" s="30">
        <f t="shared" si="7"/>
        <v>399695.12</v>
      </c>
    </row>
    <row r="30" spans="1:7" x14ac:dyDescent="0.2">
      <c r="A30" s="46" t="s">
        <v>114</v>
      </c>
      <c r="B30" s="30">
        <v>0</v>
      </c>
      <c r="C30" s="30">
        <v>0</v>
      </c>
      <c r="D30" s="30">
        <f t="shared" si="8"/>
        <v>0</v>
      </c>
      <c r="E30" s="30">
        <v>0</v>
      </c>
      <c r="F30" s="30">
        <v>0</v>
      </c>
      <c r="G30" s="30">
        <f t="shared" si="7"/>
        <v>0</v>
      </c>
    </row>
    <row r="31" spans="1:7" x14ac:dyDescent="0.2">
      <c r="A31" s="46" t="s">
        <v>115</v>
      </c>
      <c r="B31" s="30">
        <v>0</v>
      </c>
      <c r="C31" s="30">
        <v>0</v>
      </c>
      <c r="D31" s="30">
        <f t="shared" si="8"/>
        <v>0</v>
      </c>
      <c r="E31" s="30">
        <v>0</v>
      </c>
      <c r="F31" s="30">
        <v>0</v>
      </c>
      <c r="G31" s="30">
        <f t="shared" si="7"/>
        <v>0</v>
      </c>
    </row>
    <row r="32" spans="1:7" x14ac:dyDescent="0.2">
      <c r="A32" s="45" t="s">
        <v>116</v>
      </c>
      <c r="B32" s="31">
        <f t="shared" ref="B32:G32" si="9">SUM(B33:B36)</f>
        <v>0</v>
      </c>
      <c r="C32" s="31">
        <f t="shared" si="9"/>
        <v>0</v>
      </c>
      <c r="D32" s="31">
        <f t="shared" si="9"/>
        <v>0</v>
      </c>
      <c r="E32" s="31">
        <f t="shared" si="9"/>
        <v>0</v>
      </c>
      <c r="F32" s="31">
        <f t="shared" si="9"/>
        <v>0</v>
      </c>
      <c r="G32" s="31">
        <f t="shared" si="9"/>
        <v>0</v>
      </c>
    </row>
    <row r="33" spans="1:7" x14ac:dyDescent="0.2">
      <c r="A33" s="46" t="s">
        <v>117</v>
      </c>
      <c r="B33" s="30">
        <v>0</v>
      </c>
      <c r="C33" s="30">
        <v>0</v>
      </c>
      <c r="D33" s="30">
        <f>B33+C33</f>
        <v>0</v>
      </c>
      <c r="E33" s="30">
        <v>0</v>
      </c>
      <c r="F33" s="30">
        <v>0</v>
      </c>
      <c r="G33" s="30">
        <f t="shared" ref="G33:G36" si="10">D33-E33</f>
        <v>0</v>
      </c>
    </row>
    <row r="34" spans="1:7" ht="22.5" x14ac:dyDescent="0.2">
      <c r="A34" s="46" t="s">
        <v>118</v>
      </c>
      <c r="B34" s="30">
        <v>0</v>
      </c>
      <c r="C34" s="30">
        <v>0</v>
      </c>
      <c r="D34" s="30">
        <f t="shared" ref="D34:D36" si="11">B34+C34</f>
        <v>0</v>
      </c>
      <c r="E34" s="30">
        <v>0</v>
      </c>
      <c r="F34" s="30">
        <v>0</v>
      </c>
      <c r="G34" s="30">
        <f t="shared" si="10"/>
        <v>0</v>
      </c>
    </row>
    <row r="35" spans="1:7" x14ac:dyDescent="0.2">
      <c r="A35" s="46" t="s">
        <v>119</v>
      </c>
      <c r="B35" s="30">
        <v>0</v>
      </c>
      <c r="C35" s="30">
        <v>0</v>
      </c>
      <c r="D35" s="30">
        <f t="shared" si="11"/>
        <v>0</v>
      </c>
      <c r="E35" s="30">
        <v>0</v>
      </c>
      <c r="F35" s="30">
        <v>0</v>
      </c>
      <c r="G35" s="30">
        <f t="shared" si="10"/>
        <v>0</v>
      </c>
    </row>
    <row r="36" spans="1:7" x14ac:dyDescent="0.2">
      <c r="A36" s="46" t="s">
        <v>120</v>
      </c>
      <c r="B36" s="30">
        <v>0</v>
      </c>
      <c r="C36" s="30">
        <v>0</v>
      </c>
      <c r="D36" s="30">
        <f t="shared" si="11"/>
        <v>0</v>
      </c>
      <c r="E36" s="30">
        <v>0</v>
      </c>
      <c r="F36" s="30">
        <v>0</v>
      </c>
      <c r="G36" s="30">
        <f t="shared" si="10"/>
        <v>0</v>
      </c>
    </row>
    <row r="37" spans="1:7" x14ac:dyDescent="0.2">
      <c r="A37" s="42" t="s">
        <v>77</v>
      </c>
      <c r="B37" s="43">
        <f t="shared" ref="B37:G37" si="12">SUM(B32+B22+B14+B5)</f>
        <v>113726600</v>
      </c>
      <c r="C37" s="43">
        <f t="shared" si="12"/>
        <v>36716235.329999998</v>
      </c>
      <c r="D37" s="43">
        <f t="shared" si="12"/>
        <v>150442835.33000001</v>
      </c>
      <c r="E37" s="43">
        <f t="shared" si="12"/>
        <v>51315372.119999997</v>
      </c>
      <c r="F37" s="43">
        <f t="shared" si="12"/>
        <v>51315251.369999997</v>
      </c>
      <c r="G37" s="43">
        <f t="shared" si="12"/>
        <v>99127463.210000008</v>
      </c>
    </row>
    <row r="39" spans="1:7" ht="12.75" x14ac:dyDescent="0.2">
      <c r="A39" s="22" t="s">
        <v>132</v>
      </c>
      <c r="B39" s="23"/>
      <c r="D39" s="26"/>
    </row>
    <row r="40" spans="1:7" x14ac:dyDescent="0.2">
      <c r="D40" s="26"/>
    </row>
    <row r="41" spans="1:7" x14ac:dyDescent="0.2">
      <c r="D41" s="25"/>
    </row>
    <row r="42" spans="1:7" x14ac:dyDescent="0.2">
      <c r="D42" s="25"/>
    </row>
    <row r="43" spans="1:7" x14ac:dyDescent="0.2">
      <c r="D43" s="25"/>
    </row>
    <row r="44" spans="1:7" x14ac:dyDescent="0.2">
      <c r="D44" s="25"/>
    </row>
    <row r="45" spans="1:7" x14ac:dyDescent="0.2">
      <c r="D45" s="25"/>
    </row>
    <row r="46" spans="1:7" ht="12.75" x14ac:dyDescent="0.2">
      <c r="A46" s="24" t="s">
        <v>133</v>
      </c>
      <c r="B46" s="54" t="s">
        <v>134</v>
      </c>
      <c r="C46" s="54"/>
      <c r="D46" s="25"/>
    </row>
    <row r="47" spans="1:7" x14ac:dyDescent="0.2">
      <c r="A47" s="19" t="s">
        <v>127</v>
      </c>
      <c r="B47" s="50" t="s">
        <v>128</v>
      </c>
      <c r="C47" s="50"/>
      <c r="D47" s="25"/>
    </row>
    <row r="48" spans="1:7" x14ac:dyDescent="0.2">
      <c r="A48" s="19" t="s">
        <v>129</v>
      </c>
      <c r="B48" s="50" t="s">
        <v>130</v>
      </c>
      <c r="C48" s="50"/>
      <c r="D48" s="25"/>
    </row>
    <row r="49" spans="1:4" x14ac:dyDescent="0.2">
      <c r="A49" s="25"/>
      <c r="B49" s="25"/>
      <c r="C49" s="25"/>
      <c r="D49" s="25"/>
    </row>
    <row r="50" spans="1:4" x14ac:dyDescent="0.2">
      <c r="A50" s="25"/>
      <c r="B50" s="25"/>
      <c r="C50" s="25"/>
      <c r="D50" s="25"/>
    </row>
    <row r="51" spans="1:4" x14ac:dyDescent="0.2">
      <c r="A51" s="25"/>
      <c r="B51" s="25"/>
      <c r="C51" s="25"/>
      <c r="D51" s="25"/>
    </row>
    <row r="52" spans="1:4" x14ac:dyDescent="0.2">
      <c r="A52" s="25"/>
      <c r="B52" s="25"/>
      <c r="C52" s="25"/>
      <c r="D52" s="25"/>
    </row>
    <row r="53" spans="1:4" x14ac:dyDescent="0.2">
      <c r="A53" s="25"/>
      <c r="B53" s="25"/>
      <c r="C53" s="25"/>
      <c r="D53" s="25"/>
    </row>
  </sheetData>
  <sheetProtection formatCells="0" formatColumns="0" formatRows="0" autoFilter="0"/>
  <mergeCells count="5">
    <mergeCell ref="B48:C48"/>
    <mergeCell ref="G2:G3"/>
    <mergeCell ref="A1:G1"/>
    <mergeCell ref="B46:C46"/>
    <mergeCell ref="B47:C47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hugoteer@hotmail.com</cp:lastModifiedBy>
  <cp:revision/>
  <cp:lastPrinted>2023-05-01T15:40:26Z</cp:lastPrinted>
  <dcterms:created xsi:type="dcterms:W3CDTF">2014-02-10T03:37:14Z</dcterms:created>
  <dcterms:modified xsi:type="dcterms:W3CDTF">2023-05-01T15:41:34Z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