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2021 TIRULO V\Informacion Presupuestaria\27 Clasificacion  administrativa\"/>
    </mc:Choice>
  </mc:AlternateContent>
  <bookViews>
    <workbookView xWindow="0" yWindow="0" windowWidth="15360" windowHeight="83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40" i="5" l="1"/>
  <c r="H36" i="5" s="1"/>
  <c r="E40" i="5"/>
  <c r="H39" i="5"/>
  <c r="E39" i="5"/>
  <c r="H38" i="5"/>
  <c r="E38" i="5"/>
  <c r="H37" i="5"/>
  <c r="E37" i="5"/>
  <c r="G36" i="5"/>
  <c r="F36" i="5"/>
  <c r="E36" i="5"/>
  <c r="D36" i="5"/>
  <c r="C36" i="5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H27" i="5"/>
  <c r="E27" i="5"/>
  <c r="H26" i="5"/>
  <c r="E26" i="5"/>
  <c r="H25" i="5"/>
  <c r="G25" i="5"/>
  <c r="F25" i="5"/>
  <c r="E25" i="5"/>
  <c r="D25" i="5"/>
  <c r="C25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H16" i="5"/>
  <c r="G16" i="5"/>
  <c r="F16" i="5"/>
  <c r="E16" i="5"/>
  <c r="D16" i="5"/>
  <c r="C16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H6" i="5" s="1"/>
  <c r="E7" i="5"/>
  <c r="G6" i="5"/>
  <c r="F6" i="5"/>
  <c r="E6" i="5"/>
  <c r="D6" i="5"/>
  <c r="C6" i="5"/>
  <c r="G66" i="4"/>
  <c r="F66" i="4"/>
  <c r="D66" i="4"/>
  <c r="C66" i="4"/>
  <c r="E64" i="4"/>
  <c r="H64" i="4" s="1"/>
  <c r="E62" i="4"/>
  <c r="H62" i="4" s="1"/>
  <c r="E60" i="4"/>
  <c r="H60" i="4" s="1"/>
  <c r="E58" i="4"/>
  <c r="H58" i="4" s="1"/>
  <c r="E56" i="4"/>
  <c r="H56" i="4" s="1"/>
  <c r="E54" i="4"/>
  <c r="H54" i="4" s="1"/>
  <c r="E52" i="4"/>
  <c r="H52" i="4" s="1"/>
  <c r="G44" i="4"/>
  <c r="F44" i="4"/>
  <c r="D44" i="4"/>
  <c r="C44" i="4"/>
  <c r="E42" i="4"/>
  <c r="H42" i="4" s="1"/>
  <c r="E41" i="4"/>
  <c r="H41" i="4" s="1"/>
  <c r="E40" i="4"/>
  <c r="H40" i="4" s="1"/>
  <c r="E39" i="4"/>
  <c r="H39" i="4" s="1"/>
  <c r="G31" i="4"/>
  <c r="F31" i="4"/>
  <c r="D31" i="4"/>
  <c r="C31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H31" i="4" s="1"/>
  <c r="E7" i="4"/>
  <c r="E31" i="4" s="1"/>
  <c r="G16" i="8"/>
  <c r="F16" i="8"/>
  <c r="D16" i="8"/>
  <c r="C16" i="8"/>
  <c r="H14" i="8"/>
  <c r="E14" i="8"/>
  <c r="H12" i="8"/>
  <c r="E12" i="8"/>
  <c r="H10" i="8"/>
  <c r="E10" i="8"/>
  <c r="H8" i="8"/>
  <c r="E8" i="8"/>
  <c r="H6" i="8"/>
  <c r="H16" i="8" s="1"/>
  <c r="E6" i="8"/>
  <c r="E16" i="8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D69" i="6"/>
  <c r="C69" i="6"/>
  <c r="E69" i="6" s="1"/>
  <c r="H69" i="6" s="1"/>
  <c r="E68" i="6"/>
  <c r="H68" i="6" s="1"/>
  <c r="E67" i="6"/>
  <c r="H67" i="6" s="1"/>
  <c r="E66" i="6"/>
  <c r="H66" i="6" s="1"/>
  <c r="G65" i="6"/>
  <c r="F65" i="6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H56" i="6" s="1"/>
  <c r="E55" i="6"/>
  <c r="H55" i="6" s="1"/>
  <c r="E54" i="6"/>
  <c r="H54" i="6" s="1"/>
  <c r="G53" i="6"/>
  <c r="F53" i="6"/>
  <c r="D53" i="6"/>
  <c r="C53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G43" i="6"/>
  <c r="F43" i="6"/>
  <c r="D43" i="6"/>
  <c r="C43" i="6"/>
  <c r="E43" i="6" s="1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G33" i="6"/>
  <c r="F33" i="6"/>
  <c r="D33" i="6"/>
  <c r="C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D23" i="6"/>
  <c r="C23" i="6"/>
  <c r="E23" i="6" s="1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D13" i="6"/>
  <c r="C13" i="6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F5" i="6"/>
  <c r="F77" i="6" s="1"/>
  <c r="D5" i="6"/>
  <c r="C5" i="6"/>
  <c r="C77" i="6" s="1"/>
  <c r="D42" i="5" l="1"/>
  <c r="F42" i="5"/>
  <c r="D77" i="6"/>
  <c r="G77" i="6"/>
  <c r="E13" i="6"/>
  <c r="H13" i="6" s="1"/>
  <c r="E33" i="6"/>
  <c r="H33" i="6" s="1"/>
  <c r="E53" i="6"/>
  <c r="H53" i="6" s="1"/>
  <c r="E65" i="6"/>
  <c r="H65" i="6" s="1"/>
  <c r="C42" i="5"/>
  <c r="E42" i="5"/>
  <c r="G42" i="5"/>
  <c r="H42" i="5"/>
  <c r="H66" i="4"/>
  <c r="E66" i="4"/>
  <c r="H44" i="4"/>
  <c r="E44" i="4"/>
  <c r="E5" i="6"/>
  <c r="H5" i="6" l="1"/>
  <c r="H77" i="6" s="1"/>
  <c r="E77" i="6"/>
</calcChain>
</file>

<file path=xl/sharedStrings.xml><?xml version="1.0" encoding="utf-8"?>
<sst xmlns="http://schemas.openxmlformats.org/spreadsheetml/2006/main" count="242" uniqueCount="163">
  <si>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</si>
  <si>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</si>
  <si>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</si>
  <si>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</si>
  <si>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</si>
  <si>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</si>
  <si>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</si>
  <si>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</si>
  <si>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</si>
  <si>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</si>
  <si>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</si>
  <si>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</si>
  <si>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</si>
  <si>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</si>
  <si>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</si>
  <si>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</si>
  <si>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</si>
  <si>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</si>
  <si>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</si>
  <si>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</si>
  <si>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</si>
  <si>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</si>
  <si>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</si>
  <si>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</si>
  <si>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</si>
  <si>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</si>
  <si>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</si>
  <si>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</si>
  <si>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</si>
  <si>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</t>
  </si>
  <si>
    <t>TESORERA MUNICIPAL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</si>
  <si>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</si>
  <si>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</si>
  <si>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</si>
  <si>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</si>
  <si>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</si>
  <si>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</si>
  <si>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</si>
  <si>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</si>
  <si>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</si>
  <si>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</si>
  <si>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</si>
  <si>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</si>
  <si>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</si>
  <si>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</si>
  <si>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</si>
  <si>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</si>
  <si>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</si>
  <si>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</si>
  <si>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</si>
  <si>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</si>
  <si>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</si>
  <si>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</si>
  <si>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</si>
  <si>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</si>
  <si>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</si>
  <si>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</si>
  <si>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</si>
  <si>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</si>
  <si>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</si>
  <si>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</si>
  <si>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</si>
  <si>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</si>
  <si>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</si>
  <si>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</si>
  <si>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</si>
  <si>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</si>
  <si>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</si>
  <si>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</si>
  <si>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</si>
  <si>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</si>
  <si>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</si>
  <si>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</si>
  <si>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</si>
  <si>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</si>
  <si>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</si>
  <si>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</si>
  <si>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</si>
  <si>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</si>
  <si>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</si>
  <si>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</si>
  <si>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</si>
  <si>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</si>
  <si>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</si>
  <si>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</si>
  <si>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</si>
  <si>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</si>
  <si>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</si>
  <si>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</si>
  <si>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</si>
  <si>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</si>
  <si>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</si>
  <si>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</si>
  <si>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</si>
  <si>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</si>
  <si>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</si>
  <si>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</si>
  <si>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</si>
  <si>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</si>
  <si>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</si>
  <si>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</si>
  <si>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PRESIDENTE</t>
  </si>
  <si>
    <t>REGIDORES</t>
  </si>
  <si>
    <t>SINDICATURA</t>
  </si>
  <si>
    <t>SECRETARIA H AYUNTAMIENTO</t>
  </si>
  <si>
    <t>DIRECCION DE CONTRALORIA</t>
  </si>
  <si>
    <t>DIRECCION DE PLANEACION</t>
  </si>
  <si>
    <t>TESORERIA</t>
  </si>
  <si>
    <t>UNIDAD DE ACCESO A LA INFORMACION</t>
  </si>
  <si>
    <t>ACCION DEPORTIVA</t>
  </si>
  <si>
    <t>CASA DE LA CULTURA</t>
  </si>
  <si>
    <t>DIRECCION DE DESARROLLO SOCIAL Y HUMANO</t>
  </si>
  <si>
    <t>DIRECCION DE OBRAS PUBLICAS</t>
  </si>
  <si>
    <t>DIRECCION DE DESARROLLO ECONOMICO</t>
  </si>
  <si>
    <t>TURISMO</t>
  </si>
  <si>
    <t>SEGURIDAD PUBLICA</t>
  </si>
  <si>
    <t>TRANSITO Y PROTECCIÓN CIVIL</t>
  </si>
  <si>
    <t>PROTECCION CIVIL</t>
  </si>
  <si>
    <t>ECOLOGIA Y AGUA POTABLE</t>
  </si>
  <si>
    <t>OFICIALIA MAYOR</t>
  </si>
  <si>
    <t>EDUCACION</t>
  </si>
  <si>
    <t>INSTANCIA MUNICIPAL DE LA MUJER</t>
  </si>
  <si>
    <t>CAJA UNICA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</si>
  <si>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</si>
  <si>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</si>
  <si>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</si>
  <si>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</si>
  <si>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</si>
  <si>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</si>
  <si>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</si>
  <si>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</si>
  <si>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</si>
  <si>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</si>
  <si>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</si>
  <si>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</si>
  <si>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</si>
  <si>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</si>
  <si>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</si>
  <si>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</si>
  <si>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</si>
  <si>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</si>
  <si>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</si>
  <si>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</si>
  <si>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</si>
  <si>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</si>
  <si>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</si>
  <si>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</si>
  <si>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</si>
  <si>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</si>
  <si>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</si>
  <si>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</si>
  <si>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</si>
  <si>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</si>
  <si>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</si>
  <si>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VICTORIA GTO
ESTADO ANALÍTICO DEL EJERCICIO DEL PRESUPUESTO DE EGRESOS
CLASIFICACIÓN POR OBJETO DEL GASTO (CAPÍTULO Y CONCEPTO)
DEL 1 ENERO AL 31 DE DICIEMBRE DEL 2021</t>
  </si>
  <si>
    <t>LIC. JUAN DIEGO RAMÍREZ RINCÓN</t>
  </si>
  <si>
    <t xml:space="preserve">PRESIDENTE  MUNICIPAL </t>
  </si>
  <si>
    <t>T.C. KARLA GRISELDA LÓPEZ ESTRADA</t>
  </si>
  <si>
    <t>MUNICIPIO DE VICTORIA GTO
ESTADO ANALÍTICO DEL EJERCICIO DEL PRESUPUESTO DE EGRESOS
CLASIFICACION ECÓNOMICA (POR TIPO DE GASTO)
DEL 1 ENERO AL 31 DE DICIEMBRE DEL 2021</t>
  </si>
  <si>
    <t>MUNICIPIO DE VICTORIA GTO
ESTADO ANALÍTICO DEL EJERCICIO DEL PRESUPUESTO DE EGRESOS
CLASIFICACIÓN ADMINISTRATIVA
DEL 1 ENERO AL 31 DE DICIEMBRE DEL 2021</t>
  </si>
  <si>
    <t>Gobierno (Federal/Estatal/Municipal) de MUNICIPIO DE VICTORIA GTO
Estado Analítico del Ejercicio del Presupuesto de Egresos
Clasificación Administrativa
DEL 1 ENERO AL 31 DE DICIEMBRE DEL 2021</t>
  </si>
  <si>
    <t>Sector Paraestatal del Gobierno (Federal/Estatal/Municipal) de MUNICIPIO DE VICTORIA GTO
Estado Analítico del Ejercicio del Presupuesto de Egresos
Clasificación Administrativa
DEL 1 ENERO AL 31 DE DICIEMBRE DEL 2021</t>
  </si>
  <si>
    <t>MUNICIPIO DE VICTORIA GTO
ESTADO ANALÍTICO DEL EJERCICIO DEL PRESUPUESTO DE EGRESOS
CLASIFICACIÓN FUNCIONAL (FINALIDAD Y FUNCIÓN)
DEL 1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</si>
</sst>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4" fontId="9" fillId="0" borderId="0" xfId="8" applyNumberFormat="1" applyFont="1" applyBorder="1" applyAlignment="1" applyProtection="1">
      <alignment vertical="top"/>
      <protection locked="0"/>
    </xf>
    <xf numFmtId="0" fontId="10" fillId="0" borderId="0" xfId="8" applyFont="1" applyBorder="1" applyAlignment="1" applyProtection="1">
      <alignment horizontal="center" vertical="center" wrapText="1"/>
      <protection locked="0"/>
    </xf>
    <xf numFmtId="0" fontId="7" fillId="0" borderId="0" xfId="8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/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4" fontId="7" fillId="0" borderId="0" xfId="8" applyNumberFormat="1" applyFont="1" applyBorder="1" applyAlignment="1" applyProtection="1">
      <alignment horizontal="center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4" fontId="10" fillId="0" borderId="0" xfId="8" applyNumberFormat="1" applyFont="1" applyBorder="1" applyAlignment="1" applyProtection="1">
      <alignment horizontal="center" vertical="center"/>
      <protection locked="0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974667</xdr:colOff>
      <xdr:row>0</xdr:row>
      <xdr:rowOff>600075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8042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38100</xdr:rowOff>
    </xdr:from>
    <xdr:to>
      <xdr:col>1</xdr:col>
      <xdr:colOff>1056022</xdr:colOff>
      <xdr:row>0</xdr:row>
      <xdr:rowOff>619125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38100"/>
          <a:ext cx="1160796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57151</xdr:rowOff>
    </xdr:from>
    <xdr:to>
      <xdr:col>1</xdr:col>
      <xdr:colOff>1064381</xdr:colOff>
      <xdr:row>0</xdr:row>
      <xdr:rowOff>533401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57151"/>
          <a:ext cx="112153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46</xdr:row>
      <xdr:rowOff>9526</xdr:rowOff>
    </xdr:from>
    <xdr:to>
      <xdr:col>1</xdr:col>
      <xdr:colOff>1095376</xdr:colOff>
      <xdr:row>46</xdr:row>
      <xdr:rowOff>543430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753351"/>
          <a:ext cx="1257300" cy="53390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32</xdr:row>
      <xdr:rowOff>28576</xdr:rowOff>
    </xdr:from>
    <xdr:to>
      <xdr:col>1</xdr:col>
      <xdr:colOff>1109854</xdr:colOff>
      <xdr:row>32</xdr:row>
      <xdr:rowOff>552450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200651"/>
          <a:ext cx="1233679" cy="5238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962025</xdr:colOff>
      <xdr:row>0</xdr:row>
      <xdr:rowOff>557348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181100" cy="557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workbookViewId="0">
      <selection activeCell="C69" sqref="C69:H6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0" t="s">
        <v>154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17</v>
      </c>
      <c r="B2" s="66"/>
      <c r="C2" s="60" t="s">
        <v>23</v>
      </c>
      <c r="D2" s="61"/>
      <c r="E2" s="61"/>
      <c r="F2" s="61"/>
      <c r="G2" s="62"/>
      <c r="H2" s="63" t="s">
        <v>22</v>
      </c>
    </row>
    <row r="3" spans="1:8" ht="24.95" customHeight="1" x14ac:dyDescent="0.2">
      <c r="A3" s="67"/>
      <c r="B3" s="68"/>
      <c r="C3" s="4" t="s">
        <v>18</v>
      </c>
      <c r="D3" s="4" t="s">
        <v>24</v>
      </c>
      <c r="E3" s="4" t="s">
        <v>19</v>
      </c>
      <c r="F3" s="4" t="s">
        <v>20</v>
      </c>
      <c r="G3" s="4" t="s">
        <v>21</v>
      </c>
      <c r="H3" s="64"/>
    </row>
    <row r="4" spans="1:8" x14ac:dyDescent="0.2">
      <c r="A4" s="69"/>
      <c r="B4" s="70"/>
      <c r="C4" s="5">
        <v>1</v>
      </c>
      <c r="D4" s="5">
        <v>2</v>
      </c>
      <c r="E4" s="5" t="s">
        <v>25</v>
      </c>
      <c r="F4" s="5">
        <v>4</v>
      </c>
      <c r="G4" s="5">
        <v>5</v>
      </c>
      <c r="H4" s="5" t="s">
        <v>26</v>
      </c>
    </row>
    <row r="5" spans="1:8" x14ac:dyDescent="0.2">
      <c r="A5" s="26" t="s">
        <v>31</v>
      </c>
      <c r="B5" s="22"/>
      <c r="C5" s="46">
        <f>SUM(C6:C12)</f>
        <v>34001211.490000002</v>
      </c>
      <c r="D5" s="46">
        <f>SUM(D6:D12)</f>
        <v>6392419.9199999999</v>
      </c>
      <c r="E5" s="46">
        <f>C5+D5</f>
        <v>40393631.410000004</v>
      </c>
      <c r="F5" s="46">
        <f>SUM(F6:F12)</f>
        <v>34169841.309999995</v>
      </c>
      <c r="G5" s="46">
        <f>SUM(G6:G12)</f>
        <v>34169841.309999995</v>
      </c>
      <c r="H5" s="46">
        <f>E5-F5</f>
        <v>6223790.1000000089</v>
      </c>
    </row>
    <row r="6" spans="1:8" x14ac:dyDescent="0.2">
      <c r="A6" s="27">
        <v>1100</v>
      </c>
      <c r="B6" s="24" t="s">
        <v>32</v>
      </c>
      <c r="C6" s="47">
        <v>20383820.559999999</v>
      </c>
      <c r="D6" s="47">
        <v>1625048.34</v>
      </c>
      <c r="E6" s="47">
        <f t="shared" ref="E6:E69" si="0">C6+D6</f>
        <v>22008868.899999999</v>
      </c>
      <c r="F6" s="47">
        <v>19872702.809999999</v>
      </c>
      <c r="G6" s="47">
        <v>19872702.809999999</v>
      </c>
      <c r="H6" s="47">
        <f t="shared" ref="H6:H69" si="1">E6-F6</f>
        <v>2136166.09</v>
      </c>
    </row>
    <row r="7" spans="1:8" x14ac:dyDescent="0.2">
      <c r="A7" s="27">
        <v>1200</v>
      </c>
      <c r="B7" s="24" t="s">
        <v>33</v>
      </c>
      <c r="C7" s="47">
        <v>5069673.5599999996</v>
      </c>
      <c r="D7" s="47">
        <v>3091750.89</v>
      </c>
      <c r="E7" s="47">
        <f t="shared" si="0"/>
        <v>8161424.4499999993</v>
      </c>
      <c r="F7" s="47">
        <v>7989230.9199999999</v>
      </c>
      <c r="G7" s="47">
        <v>7989230.9199999999</v>
      </c>
      <c r="H7" s="47">
        <f t="shared" si="1"/>
        <v>172193.52999999933</v>
      </c>
    </row>
    <row r="8" spans="1:8" x14ac:dyDescent="0.2">
      <c r="A8" s="27">
        <v>1300</v>
      </c>
      <c r="B8" s="24" t="s">
        <v>34</v>
      </c>
      <c r="C8" s="47">
        <v>3424709.85</v>
      </c>
      <c r="D8" s="47">
        <v>3290400.18</v>
      </c>
      <c r="E8" s="47">
        <f t="shared" si="0"/>
        <v>6715110.0300000003</v>
      </c>
      <c r="F8" s="47">
        <v>3938007.27</v>
      </c>
      <c r="G8" s="47">
        <v>3938007.27</v>
      </c>
      <c r="H8" s="47">
        <f t="shared" si="1"/>
        <v>2777102.7600000002</v>
      </c>
    </row>
    <row r="9" spans="1:8" x14ac:dyDescent="0.2">
      <c r="A9" s="27">
        <v>1400</v>
      </c>
      <c r="B9" s="24" t="s">
        <v>35</v>
      </c>
      <c r="C9" s="47">
        <v>308020.28000000003</v>
      </c>
      <c r="D9" s="47">
        <v>-163554.29</v>
      </c>
      <c r="E9" s="47">
        <f t="shared" si="0"/>
        <v>144465.99000000002</v>
      </c>
      <c r="F9" s="47">
        <v>265432.96999999997</v>
      </c>
      <c r="G9" s="47">
        <v>265432.96999999997</v>
      </c>
      <c r="H9" s="47">
        <f t="shared" si="1"/>
        <v>-120966.97999999995</v>
      </c>
    </row>
    <row r="10" spans="1:8" x14ac:dyDescent="0.2">
      <c r="A10" s="27">
        <v>1500</v>
      </c>
      <c r="B10" s="24" t="s">
        <v>36</v>
      </c>
      <c r="C10" s="47">
        <v>4814987.24</v>
      </c>
      <c r="D10" s="47">
        <v>-1451225.2</v>
      </c>
      <c r="E10" s="47">
        <f t="shared" si="0"/>
        <v>3363762.04</v>
      </c>
      <c r="F10" s="47">
        <v>2104467.34</v>
      </c>
      <c r="G10" s="47">
        <v>2104467.34</v>
      </c>
      <c r="H10" s="47">
        <f t="shared" si="1"/>
        <v>1259294.7000000002</v>
      </c>
    </row>
    <row r="11" spans="1:8" x14ac:dyDescent="0.2">
      <c r="A11" s="27">
        <v>1600</v>
      </c>
      <c r="B11" s="24" t="s">
        <v>37</v>
      </c>
      <c r="C11" s="47">
        <v>0</v>
      </c>
      <c r="D11" s="47">
        <v>0</v>
      </c>
      <c r="E11" s="47">
        <f t="shared" si="0"/>
        <v>0</v>
      </c>
      <c r="F11" s="47">
        <v>0</v>
      </c>
      <c r="G11" s="47">
        <v>0</v>
      </c>
      <c r="H11" s="47">
        <f t="shared" si="1"/>
        <v>0</v>
      </c>
    </row>
    <row r="12" spans="1:8" x14ac:dyDescent="0.2">
      <c r="A12" s="27">
        <v>1700</v>
      </c>
      <c r="B12" s="24" t="s">
        <v>38</v>
      </c>
      <c r="C12" s="47">
        <v>0</v>
      </c>
      <c r="D12" s="47">
        <v>0</v>
      </c>
      <c r="E12" s="47">
        <f t="shared" si="0"/>
        <v>0</v>
      </c>
      <c r="F12" s="47">
        <v>0</v>
      </c>
      <c r="G12" s="47">
        <v>0</v>
      </c>
      <c r="H12" s="47">
        <f t="shared" si="1"/>
        <v>0</v>
      </c>
    </row>
    <row r="13" spans="1:8" x14ac:dyDescent="0.2">
      <c r="A13" s="26" t="s">
        <v>39</v>
      </c>
      <c r="B13" s="22"/>
      <c r="C13" s="47">
        <f>SUM(C14:C22)</f>
        <v>8959728.5799999982</v>
      </c>
      <c r="D13" s="47">
        <f>SUM(D14:D22)</f>
        <v>8406816.6899999995</v>
      </c>
      <c r="E13" s="47">
        <f t="shared" si="0"/>
        <v>17366545.269999996</v>
      </c>
      <c r="F13" s="47">
        <f>SUM(F14:F22)</f>
        <v>15968065.67</v>
      </c>
      <c r="G13" s="47">
        <f>SUM(G14:G22)</f>
        <v>15866047.110000001</v>
      </c>
      <c r="H13" s="47">
        <f t="shared" si="1"/>
        <v>1398479.5999999959</v>
      </c>
    </row>
    <row r="14" spans="1:8" x14ac:dyDescent="0.2">
      <c r="A14" s="27">
        <v>2100</v>
      </c>
      <c r="B14" s="24" t="s">
        <v>40</v>
      </c>
      <c r="C14" s="47">
        <v>1060281.44</v>
      </c>
      <c r="D14" s="47">
        <v>-359495.52</v>
      </c>
      <c r="E14" s="47">
        <f t="shared" si="0"/>
        <v>700785.91999999993</v>
      </c>
      <c r="F14" s="47">
        <v>642046.41</v>
      </c>
      <c r="G14" s="47">
        <v>611489.68999999994</v>
      </c>
      <c r="H14" s="47">
        <f t="shared" si="1"/>
        <v>58739.509999999893</v>
      </c>
    </row>
    <row r="15" spans="1:8" x14ac:dyDescent="0.2">
      <c r="A15" s="27">
        <v>2200</v>
      </c>
      <c r="B15" s="24" t="s">
        <v>41</v>
      </c>
      <c r="C15" s="47">
        <v>1090602.1599999999</v>
      </c>
      <c r="D15" s="47">
        <v>-252125.03</v>
      </c>
      <c r="E15" s="47">
        <f t="shared" si="0"/>
        <v>838477.12999999989</v>
      </c>
      <c r="F15" s="47">
        <v>784264.82</v>
      </c>
      <c r="G15" s="47">
        <v>784264.82</v>
      </c>
      <c r="H15" s="47">
        <f t="shared" si="1"/>
        <v>54212.309999999939</v>
      </c>
    </row>
    <row r="16" spans="1:8" x14ac:dyDescent="0.2">
      <c r="A16" s="27">
        <v>2300</v>
      </c>
      <c r="B16" s="24" t="s">
        <v>42</v>
      </c>
      <c r="C16" s="47">
        <v>130617</v>
      </c>
      <c r="D16" s="47">
        <v>-9173.56</v>
      </c>
      <c r="E16" s="47">
        <f t="shared" si="0"/>
        <v>121443.44</v>
      </c>
      <c r="F16" s="47">
        <v>109250</v>
      </c>
      <c r="G16" s="47">
        <v>109250</v>
      </c>
      <c r="H16" s="47">
        <f t="shared" si="1"/>
        <v>12193.440000000002</v>
      </c>
    </row>
    <row r="17" spans="1:8" x14ac:dyDescent="0.2">
      <c r="A17" s="27">
        <v>2400</v>
      </c>
      <c r="B17" s="24" t="s">
        <v>43</v>
      </c>
      <c r="C17" s="47">
        <v>1320730.17</v>
      </c>
      <c r="D17" s="47">
        <v>3930373.51</v>
      </c>
      <c r="E17" s="47">
        <f t="shared" si="0"/>
        <v>5251103.68</v>
      </c>
      <c r="F17" s="47">
        <v>5178232.71</v>
      </c>
      <c r="G17" s="47">
        <v>5106770.87</v>
      </c>
      <c r="H17" s="47">
        <f t="shared" si="1"/>
        <v>72870.969999999739</v>
      </c>
    </row>
    <row r="18" spans="1:8" x14ac:dyDescent="0.2">
      <c r="A18" s="27">
        <v>2500</v>
      </c>
      <c r="B18" s="24" t="s">
        <v>44</v>
      </c>
      <c r="C18" s="47">
        <v>100881.27</v>
      </c>
      <c r="D18" s="47">
        <v>7042.73</v>
      </c>
      <c r="E18" s="47">
        <f t="shared" si="0"/>
        <v>107924</v>
      </c>
      <c r="F18" s="47">
        <v>97496.03</v>
      </c>
      <c r="G18" s="47">
        <v>97496.03</v>
      </c>
      <c r="H18" s="47">
        <f t="shared" si="1"/>
        <v>10427.970000000001</v>
      </c>
    </row>
    <row r="19" spans="1:8" x14ac:dyDescent="0.2">
      <c r="A19" s="27">
        <v>2600</v>
      </c>
      <c r="B19" s="24" t="s">
        <v>45</v>
      </c>
      <c r="C19" s="47">
        <v>4785430.93</v>
      </c>
      <c r="D19" s="47">
        <v>4785813.9000000004</v>
      </c>
      <c r="E19" s="47">
        <f t="shared" si="0"/>
        <v>9571244.8300000001</v>
      </c>
      <c r="F19" s="47">
        <v>8713985.3000000007</v>
      </c>
      <c r="G19" s="47">
        <v>8713985.3000000007</v>
      </c>
      <c r="H19" s="47">
        <f t="shared" si="1"/>
        <v>857259.52999999933</v>
      </c>
    </row>
    <row r="20" spans="1:8" x14ac:dyDescent="0.2">
      <c r="A20" s="27">
        <v>2700</v>
      </c>
      <c r="B20" s="24" t="s">
        <v>46</v>
      </c>
      <c r="C20" s="47">
        <v>389425.12</v>
      </c>
      <c r="D20" s="47">
        <v>363708.47</v>
      </c>
      <c r="E20" s="47">
        <f t="shared" si="0"/>
        <v>753133.59</v>
      </c>
      <c r="F20" s="47">
        <v>433338.52</v>
      </c>
      <c r="G20" s="47">
        <v>433338.52</v>
      </c>
      <c r="H20" s="47">
        <f t="shared" si="1"/>
        <v>319795.06999999995</v>
      </c>
    </row>
    <row r="21" spans="1:8" x14ac:dyDescent="0.2">
      <c r="A21" s="27">
        <v>2800</v>
      </c>
      <c r="B21" s="24" t="s">
        <v>47</v>
      </c>
      <c r="C21" s="47">
        <v>0</v>
      </c>
      <c r="D21" s="47">
        <v>0</v>
      </c>
      <c r="E21" s="47">
        <f t="shared" si="0"/>
        <v>0</v>
      </c>
      <c r="F21" s="47">
        <v>0</v>
      </c>
      <c r="G21" s="47">
        <v>0</v>
      </c>
      <c r="H21" s="47">
        <f t="shared" si="1"/>
        <v>0</v>
      </c>
    </row>
    <row r="22" spans="1:8" x14ac:dyDescent="0.2">
      <c r="A22" s="27">
        <v>2900</v>
      </c>
      <c r="B22" s="24" t="s">
        <v>48</v>
      </c>
      <c r="C22" s="47">
        <v>81760.490000000005</v>
      </c>
      <c r="D22" s="47">
        <v>-59327.81</v>
      </c>
      <c r="E22" s="47">
        <f t="shared" si="0"/>
        <v>22432.680000000008</v>
      </c>
      <c r="F22" s="47">
        <v>9451.8799999999992</v>
      </c>
      <c r="G22" s="47">
        <v>9451.8799999999992</v>
      </c>
      <c r="H22" s="47">
        <f t="shared" si="1"/>
        <v>12980.800000000008</v>
      </c>
    </row>
    <row r="23" spans="1:8" x14ac:dyDescent="0.2">
      <c r="A23" s="26" t="s">
        <v>49</v>
      </c>
      <c r="B23" s="22"/>
      <c r="C23" s="47">
        <f>SUM(C24:C32)</f>
        <v>15761872.83</v>
      </c>
      <c r="D23" s="47">
        <f>SUM(D24:D32)</f>
        <v>1529210.62</v>
      </c>
      <c r="E23" s="47">
        <f t="shared" si="0"/>
        <v>17291083.449999999</v>
      </c>
      <c r="F23" s="47">
        <f>SUM(F24:F32)</f>
        <v>15855180.720000001</v>
      </c>
      <c r="G23" s="47">
        <f>SUM(G24:G32)</f>
        <v>15469884.160000002</v>
      </c>
      <c r="H23" s="47">
        <f t="shared" si="1"/>
        <v>1435902.7299999986</v>
      </c>
    </row>
    <row r="24" spans="1:8" x14ac:dyDescent="0.2">
      <c r="A24" s="27">
        <v>3100</v>
      </c>
      <c r="B24" s="24" t="s">
        <v>50</v>
      </c>
      <c r="C24" s="47">
        <v>9677783.8100000005</v>
      </c>
      <c r="D24" s="47">
        <v>-1066062.3</v>
      </c>
      <c r="E24" s="47">
        <f t="shared" si="0"/>
        <v>8611721.5099999998</v>
      </c>
      <c r="F24" s="47">
        <v>7642205</v>
      </c>
      <c r="G24" s="47">
        <v>7642205</v>
      </c>
      <c r="H24" s="47">
        <f t="shared" si="1"/>
        <v>969516.50999999978</v>
      </c>
    </row>
    <row r="25" spans="1:8" x14ac:dyDescent="0.2">
      <c r="A25" s="27">
        <v>3200</v>
      </c>
      <c r="B25" s="24" t="s">
        <v>51</v>
      </c>
      <c r="C25" s="47">
        <v>798728.52</v>
      </c>
      <c r="D25" s="47">
        <v>-437438.89</v>
      </c>
      <c r="E25" s="47">
        <f t="shared" si="0"/>
        <v>361289.63</v>
      </c>
      <c r="F25" s="47">
        <v>356104.39</v>
      </c>
      <c r="G25" s="47">
        <v>356104.39</v>
      </c>
      <c r="H25" s="47">
        <f t="shared" si="1"/>
        <v>5185.2399999999907</v>
      </c>
    </row>
    <row r="26" spans="1:8" x14ac:dyDescent="0.2">
      <c r="A26" s="27">
        <v>3300</v>
      </c>
      <c r="B26" s="24" t="s">
        <v>52</v>
      </c>
      <c r="C26" s="47">
        <v>176768.61</v>
      </c>
      <c r="D26" s="47">
        <v>329687.28000000003</v>
      </c>
      <c r="E26" s="47">
        <f t="shared" si="0"/>
        <v>506455.89</v>
      </c>
      <c r="F26" s="47">
        <v>449529.29</v>
      </c>
      <c r="G26" s="47">
        <v>449529.29</v>
      </c>
      <c r="H26" s="47">
        <f t="shared" si="1"/>
        <v>56926.600000000035</v>
      </c>
    </row>
    <row r="27" spans="1:8" x14ac:dyDescent="0.2">
      <c r="A27" s="27">
        <v>3400</v>
      </c>
      <c r="B27" s="24" t="s">
        <v>53</v>
      </c>
      <c r="C27" s="47">
        <v>217627.91</v>
      </c>
      <c r="D27" s="47">
        <v>308467.81</v>
      </c>
      <c r="E27" s="47">
        <f t="shared" si="0"/>
        <v>526095.72</v>
      </c>
      <c r="F27" s="47">
        <v>521634.34</v>
      </c>
      <c r="G27" s="47">
        <v>521634.34</v>
      </c>
      <c r="H27" s="47">
        <f t="shared" si="1"/>
        <v>4461.3799999999464</v>
      </c>
    </row>
    <row r="28" spans="1:8" x14ac:dyDescent="0.2">
      <c r="A28" s="27">
        <v>3500</v>
      </c>
      <c r="B28" s="24" t="s">
        <v>54</v>
      </c>
      <c r="C28" s="47">
        <v>1726743.67</v>
      </c>
      <c r="D28" s="47">
        <v>2652023.17</v>
      </c>
      <c r="E28" s="47">
        <f t="shared" si="0"/>
        <v>4378766.84</v>
      </c>
      <c r="F28" s="47">
        <v>4090165.92</v>
      </c>
      <c r="G28" s="47">
        <v>3793896.12</v>
      </c>
      <c r="H28" s="47">
        <f t="shared" si="1"/>
        <v>288600.91999999993</v>
      </c>
    </row>
    <row r="29" spans="1:8" x14ac:dyDescent="0.2">
      <c r="A29" s="27">
        <v>3600</v>
      </c>
      <c r="B29" s="24" t="s">
        <v>55</v>
      </c>
      <c r="C29" s="47">
        <v>327827.5</v>
      </c>
      <c r="D29" s="47">
        <v>59301.98</v>
      </c>
      <c r="E29" s="47">
        <f t="shared" si="0"/>
        <v>387129.48</v>
      </c>
      <c r="F29" s="47">
        <v>384889.81</v>
      </c>
      <c r="G29" s="47">
        <v>384889.81</v>
      </c>
      <c r="H29" s="47">
        <f t="shared" si="1"/>
        <v>2239.6699999999837</v>
      </c>
    </row>
    <row r="30" spans="1:8" x14ac:dyDescent="0.2">
      <c r="A30" s="27">
        <v>3700</v>
      </c>
      <c r="B30" s="24" t="s">
        <v>56</v>
      </c>
      <c r="C30" s="47">
        <v>368191.02</v>
      </c>
      <c r="D30" s="47">
        <v>-139531.45000000001</v>
      </c>
      <c r="E30" s="47">
        <f t="shared" si="0"/>
        <v>228659.57</v>
      </c>
      <c r="F30" s="47">
        <v>183296.48</v>
      </c>
      <c r="G30" s="47">
        <v>183296.48</v>
      </c>
      <c r="H30" s="47">
        <f t="shared" si="1"/>
        <v>45363.09</v>
      </c>
    </row>
    <row r="31" spans="1:8" x14ac:dyDescent="0.2">
      <c r="A31" s="27">
        <v>3800</v>
      </c>
      <c r="B31" s="24" t="s">
        <v>57</v>
      </c>
      <c r="C31" s="47">
        <v>1237156.81</v>
      </c>
      <c r="D31" s="47">
        <v>-399552.57</v>
      </c>
      <c r="E31" s="47">
        <f t="shared" si="0"/>
        <v>837604.24</v>
      </c>
      <c r="F31" s="47">
        <v>830108.59</v>
      </c>
      <c r="G31" s="47">
        <v>830108.59</v>
      </c>
      <c r="H31" s="47">
        <f t="shared" si="1"/>
        <v>7495.6500000000233</v>
      </c>
    </row>
    <row r="32" spans="1:8" x14ac:dyDescent="0.2">
      <c r="A32" s="27">
        <v>3900</v>
      </c>
      <c r="B32" s="24" t="s">
        <v>58</v>
      </c>
      <c r="C32" s="47">
        <v>1231044.98</v>
      </c>
      <c r="D32" s="47">
        <v>222315.59</v>
      </c>
      <c r="E32" s="47">
        <f t="shared" si="0"/>
        <v>1453360.57</v>
      </c>
      <c r="F32" s="47">
        <v>1397246.9</v>
      </c>
      <c r="G32" s="47">
        <v>1308220.1399999999</v>
      </c>
      <c r="H32" s="47">
        <f t="shared" si="1"/>
        <v>56113.670000000158</v>
      </c>
    </row>
    <row r="33" spans="1:8" x14ac:dyDescent="0.2">
      <c r="A33" s="26" t="s">
        <v>59</v>
      </c>
      <c r="B33" s="22"/>
      <c r="C33" s="47">
        <f>SUM(C34:C42)</f>
        <v>7990054.2400000002</v>
      </c>
      <c r="D33" s="47">
        <f>SUM(D34:D42)</f>
        <v>10403913.060000001</v>
      </c>
      <c r="E33" s="47">
        <f t="shared" si="0"/>
        <v>18393967.300000001</v>
      </c>
      <c r="F33" s="47">
        <f>SUM(F34:F42)</f>
        <v>17407255.420000002</v>
      </c>
      <c r="G33" s="47">
        <f>SUM(G34:G42)</f>
        <v>17407255.420000002</v>
      </c>
      <c r="H33" s="47">
        <f t="shared" si="1"/>
        <v>986711.87999999896</v>
      </c>
    </row>
    <row r="34" spans="1:8" x14ac:dyDescent="0.2">
      <c r="A34" s="27">
        <v>4100</v>
      </c>
      <c r="B34" s="24" t="s">
        <v>60</v>
      </c>
      <c r="C34" s="47">
        <v>0</v>
      </c>
      <c r="D34" s="47">
        <v>0</v>
      </c>
      <c r="E34" s="47">
        <f t="shared" si="0"/>
        <v>0</v>
      </c>
      <c r="F34" s="47">
        <v>0</v>
      </c>
      <c r="G34" s="47">
        <v>0</v>
      </c>
      <c r="H34" s="47">
        <f t="shared" si="1"/>
        <v>0</v>
      </c>
    </row>
    <row r="35" spans="1:8" x14ac:dyDescent="0.2">
      <c r="A35" s="27">
        <v>4200</v>
      </c>
      <c r="B35" s="24" t="s">
        <v>61</v>
      </c>
      <c r="C35" s="47">
        <v>5886625.8300000001</v>
      </c>
      <c r="D35" s="47">
        <v>3072640.57</v>
      </c>
      <c r="E35" s="47">
        <f t="shared" si="0"/>
        <v>8959266.4000000004</v>
      </c>
      <c r="F35" s="47">
        <v>8929216.4000000004</v>
      </c>
      <c r="G35" s="47">
        <v>8929216.4000000004</v>
      </c>
      <c r="H35" s="47">
        <f t="shared" si="1"/>
        <v>30050</v>
      </c>
    </row>
    <row r="36" spans="1:8" x14ac:dyDescent="0.2">
      <c r="A36" s="27">
        <v>4300</v>
      </c>
      <c r="B36" s="24" t="s">
        <v>62</v>
      </c>
      <c r="C36" s="47">
        <v>0</v>
      </c>
      <c r="D36" s="47">
        <v>0</v>
      </c>
      <c r="E36" s="47">
        <f t="shared" si="0"/>
        <v>0</v>
      </c>
      <c r="F36" s="47">
        <v>0</v>
      </c>
      <c r="G36" s="47">
        <v>0</v>
      </c>
      <c r="H36" s="47">
        <f t="shared" si="1"/>
        <v>0</v>
      </c>
    </row>
    <row r="37" spans="1:8" x14ac:dyDescent="0.2">
      <c r="A37" s="27">
        <v>4400</v>
      </c>
      <c r="B37" s="24" t="s">
        <v>63</v>
      </c>
      <c r="C37" s="47">
        <v>2103428.41</v>
      </c>
      <c r="D37" s="47">
        <v>7331272.4900000002</v>
      </c>
      <c r="E37" s="47">
        <f t="shared" si="0"/>
        <v>9434700.9000000004</v>
      </c>
      <c r="F37" s="47">
        <v>8478039.0199999996</v>
      </c>
      <c r="G37" s="47">
        <v>8478039.0199999996</v>
      </c>
      <c r="H37" s="47">
        <f t="shared" si="1"/>
        <v>956661.88000000082</v>
      </c>
    </row>
    <row r="38" spans="1:8" x14ac:dyDescent="0.2">
      <c r="A38" s="27">
        <v>4500</v>
      </c>
      <c r="B38" s="24" t="s">
        <v>15</v>
      </c>
      <c r="C38" s="47">
        <v>0</v>
      </c>
      <c r="D38" s="47">
        <v>0</v>
      </c>
      <c r="E38" s="47">
        <f t="shared" si="0"/>
        <v>0</v>
      </c>
      <c r="F38" s="47">
        <v>0</v>
      </c>
      <c r="G38" s="47">
        <v>0</v>
      </c>
      <c r="H38" s="47">
        <f t="shared" si="1"/>
        <v>0</v>
      </c>
    </row>
    <row r="39" spans="1:8" x14ac:dyDescent="0.2">
      <c r="A39" s="27">
        <v>4600</v>
      </c>
      <c r="B39" s="24" t="s">
        <v>64</v>
      </c>
      <c r="C39" s="47">
        <v>0</v>
      </c>
      <c r="D39" s="47">
        <v>0</v>
      </c>
      <c r="E39" s="47">
        <f t="shared" si="0"/>
        <v>0</v>
      </c>
      <c r="F39" s="47">
        <v>0</v>
      </c>
      <c r="G39" s="47">
        <v>0</v>
      </c>
      <c r="H39" s="47">
        <f t="shared" si="1"/>
        <v>0</v>
      </c>
    </row>
    <row r="40" spans="1:8" x14ac:dyDescent="0.2">
      <c r="A40" s="27">
        <v>4700</v>
      </c>
      <c r="B40" s="24" t="s">
        <v>65</v>
      </c>
      <c r="C40" s="47">
        <v>0</v>
      </c>
      <c r="D40" s="47">
        <v>0</v>
      </c>
      <c r="E40" s="47">
        <f t="shared" si="0"/>
        <v>0</v>
      </c>
      <c r="F40" s="47">
        <v>0</v>
      </c>
      <c r="G40" s="47">
        <v>0</v>
      </c>
      <c r="H40" s="47">
        <f t="shared" si="1"/>
        <v>0</v>
      </c>
    </row>
    <row r="41" spans="1:8" x14ac:dyDescent="0.2">
      <c r="A41" s="27">
        <v>4800</v>
      </c>
      <c r="B41" s="24" t="s">
        <v>66</v>
      </c>
      <c r="C41" s="47">
        <v>0</v>
      </c>
      <c r="D41" s="47">
        <v>0</v>
      </c>
      <c r="E41" s="47">
        <f t="shared" si="0"/>
        <v>0</v>
      </c>
      <c r="F41" s="47">
        <v>0</v>
      </c>
      <c r="G41" s="47">
        <v>0</v>
      </c>
      <c r="H41" s="47">
        <f t="shared" si="1"/>
        <v>0</v>
      </c>
    </row>
    <row r="42" spans="1:8" x14ac:dyDescent="0.2">
      <c r="A42" s="27">
        <v>4900</v>
      </c>
      <c r="B42" s="24" t="s">
        <v>67</v>
      </c>
      <c r="C42" s="47">
        <v>0</v>
      </c>
      <c r="D42" s="47">
        <v>0</v>
      </c>
      <c r="E42" s="47">
        <f t="shared" si="0"/>
        <v>0</v>
      </c>
      <c r="F42" s="47">
        <v>0</v>
      </c>
      <c r="G42" s="47">
        <v>0</v>
      </c>
      <c r="H42" s="47">
        <f t="shared" si="1"/>
        <v>0</v>
      </c>
    </row>
    <row r="43" spans="1:8" x14ac:dyDescent="0.2">
      <c r="A43" s="26" t="s">
        <v>68</v>
      </c>
      <c r="B43" s="22"/>
      <c r="C43" s="47">
        <f>SUM(C44:C52)</f>
        <v>803683.01</v>
      </c>
      <c r="D43" s="47">
        <f>SUM(D44:D52)</f>
        <v>-275551.65000000002</v>
      </c>
      <c r="E43" s="47">
        <f t="shared" si="0"/>
        <v>528131.36</v>
      </c>
      <c r="F43" s="47">
        <f>SUM(F44:F52)</f>
        <v>513486.94</v>
      </c>
      <c r="G43" s="47">
        <f>SUM(G44:G52)</f>
        <v>513486.94</v>
      </c>
      <c r="H43" s="47">
        <f t="shared" si="1"/>
        <v>14644.419999999984</v>
      </c>
    </row>
    <row r="44" spans="1:8" x14ac:dyDescent="0.2">
      <c r="A44" s="27">
        <v>5100</v>
      </c>
      <c r="B44" s="24" t="s">
        <v>69</v>
      </c>
      <c r="C44" s="47">
        <v>201171.74</v>
      </c>
      <c r="D44" s="47">
        <v>245310.48</v>
      </c>
      <c r="E44" s="47">
        <f t="shared" si="0"/>
        <v>446482.22</v>
      </c>
      <c r="F44" s="47">
        <v>443146.92</v>
      </c>
      <c r="G44" s="47">
        <v>443146.92</v>
      </c>
      <c r="H44" s="47">
        <f t="shared" si="1"/>
        <v>3335.2999999999884</v>
      </c>
    </row>
    <row r="45" spans="1:8" x14ac:dyDescent="0.2">
      <c r="A45" s="27">
        <v>5200</v>
      </c>
      <c r="B45" s="24" t="s">
        <v>70</v>
      </c>
      <c r="C45" s="47">
        <v>78663.009999999995</v>
      </c>
      <c r="D45" s="47">
        <v>-74611.09</v>
      </c>
      <c r="E45" s="47">
        <f t="shared" si="0"/>
        <v>4051.9199999999983</v>
      </c>
      <c r="F45" s="47">
        <v>0</v>
      </c>
      <c r="G45" s="47">
        <v>0</v>
      </c>
      <c r="H45" s="47">
        <f t="shared" si="1"/>
        <v>4051.9199999999983</v>
      </c>
    </row>
    <row r="46" spans="1:8" x14ac:dyDescent="0.2">
      <c r="A46" s="27">
        <v>5300</v>
      </c>
      <c r="B46" s="24" t="s">
        <v>71</v>
      </c>
      <c r="C46" s="47">
        <v>8280</v>
      </c>
      <c r="D46" s="47">
        <v>62103.22</v>
      </c>
      <c r="E46" s="47">
        <f t="shared" si="0"/>
        <v>70383.22</v>
      </c>
      <c r="F46" s="47">
        <v>70340.02</v>
      </c>
      <c r="G46" s="47">
        <v>70340.02</v>
      </c>
      <c r="H46" s="47">
        <f t="shared" si="1"/>
        <v>43.19999999999709</v>
      </c>
    </row>
    <row r="47" spans="1:8" x14ac:dyDescent="0.2">
      <c r="A47" s="27">
        <v>5400</v>
      </c>
      <c r="B47" s="24" t="s">
        <v>72</v>
      </c>
      <c r="C47" s="47">
        <v>429529.26</v>
      </c>
      <c r="D47" s="47">
        <v>-429529.26</v>
      </c>
      <c r="E47" s="47">
        <f t="shared" si="0"/>
        <v>0</v>
      </c>
      <c r="F47" s="47">
        <v>0</v>
      </c>
      <c r="G47" s="47">
        <v>0</v>
      </c>
      <c r="H47" s="47">
        <f t="shared" si="1"/>
        <v>0</v>
      </c>
    </row>
    <row r="48" spans="1:8" x14ac:dyDescent="0.2">
      <c r="A48" s="27">
        <v>5500</v>
      </c>
      <c r="B48" s="24" t="s">
        <v>73</v>
      </c>
      <c r="C48" s="47">
        <v>0</v>
      </c>
      <c r="D48" s="47">
        <v>0</v>
      </c>
      <c r="E48" s="47">
        <f t="shared" si="0"/>
        <v>0</v>
      </c>
      <c r="F48" s="47">
        <v>0</v>
      </c>
      <c r="G48" s="47">
        <v>0</v>
      </c>
      <c r="H48" s="47">
        <f t="shared" si="1"/>
        <v>0</v>
      </c>
    </row>
    <row r="49" spans="1:8" x14ac:dyDescent="0.2">
      <c r="A49" s="27">
        <v>5600</v>
      </c>
      <c r="B49" s="24" t="s">
        <v>74</v>
      </c>
      <c r="C49" s="47">
        <v>84924</v>
      </c>
      <c r="D49" s="47">
        <v>-78825</v>
      </c>
      <c r="E49" s="47">
        <f t="shared" si="0"/>
        <v>6099</v>
      </c>
      <c r="F49" s="47">
        <v>0</v>
      </c>
      <c r="G49" s="47">
        <v>0</v>
      </c>
      <c r="H49" s="47">
        <f t="shared" si="1"/>
        <v>6099</v>
      </c>
    </row>
    <row r="50" spans="1:8" x14ac:dyDescent="0.2">
      <c r="A50" s="27">
        <v>5700</v>
      </c>
      <c r="B50" s="24" t="s">
        <v>75</v>
      </c>
      <c r="C50" s="47">
        <v>0</v>
      </c>
      <c r="D50" s="47">
        <v>0</v>
      </c>
      <c r="E50" s="47">
        <f t="shared" si="0"/>
        <v>0</v>
      </c>
      <c r="F50" s="47">
        <v>0</v>
      </c>
      <c r="G50" s="47">
        <v>0</v>
      </c>
      <c r="H50" s="47">
        <f t="shared" si="1"/>
        <v>0</v>
      </c>
    </row>
    <row r="51" spans="1:8" x14ac:dyDescent="0.2">
      <c r="A51" s="27">
        <v>5800</v>
      </c>
      <c r="B51" s="24" t="s">
        <v>76</v>
      </c>
      <c r="C51" s="47">
        <v>0</v>
      </c>
      <c r="D51" s="47">
        <v>0</v>
      </c>
      <c r="E51" s="47">
        <f t="shared" si="0"/>
        <v>0</v>
      </c>
      <c r="F51" s="47">
        <v>0</v>
      </c>
      <c r="G51" s="47">
        <v>0</v>
      </c>
      <c r="H51" s="47">
        <f t="shared" si="1"/>
        <v>0</v>
      </c>
    </row>
    <row r="52" spans="1:8" x14ac:dyDescent="0.2">
      <c r="A52" s="27">
        <v>5900</v>
      </c>
      <c r="B52" s="24" t="s">
        <v>77</v>
      </c>
      <c r="C52" s="47">
        <v>1115</v>
      </c>
      <c r="D52" s="47">
        <v>0</v>
      </c>
      <c r="E52" s="47">
        <f t="shared" si="0"/>
        <v>1115</v>
      </c>
      <c r="F52" s="47">
        <v>0</v>
      </c>
      <c r="G52" s="47">
        <v>0</v>
      </c>
      <c r="H52" s="47">
        <f t="shared" si="1"/>
        <v>1115</v>
      </c>
    </row>
    <row r="53" spans="1:8" x14ac:dyDescent="0.2">
      <c r="A53" s="26" t="s">
        <v>78</v>
      </c>
      <c r="B53" s="22"/>
      <c r="C53" s="47">
        <f>SUM(C54:C56)</f>
        <v>355774</v>
      </c>
      <c r="D53" s="47">
        <f>SUM(D54:D56)</f>
        <v>75167457.810000002</v>
      </c>
      <c r="E53" s="47">
        <f t="shared" si="0"/>
        <v>75523231.810000002</v>
      </c>
      <c r="F53" s="47">
        <f>SUM(F54:F56)</f>
        <v>86201846.120000005</v>
      </c>
      <c r="G53" s="47">
        <f>SUM(G54:G56)</f>
        <v>84740007.840000004</v>
      </c>
      <c r="H53" s="47">
        <f t="shared" si="1"/>
        <v>-10678614.310000002</v>
      </c>
    </row>
    <row r="54" spans="1:8" x14ac:dyDescent="0.2">
      <c r="A54" s="27">
        <v>6100</v>
      </c>
      <c r="B54" s="24" t="s">
        <v>79</v>
      </c>
      <c r="C54" s="47">
        <v>355774</v>
      </c>
      <c r="D54" s="47">
        <v>75167457.810000002</v>
      </c>
      <c r="E54" s="47">
        <f t="shared" si="0"/>
        <v>75523231.810000002</v>
      </c>
      <c r="F54" s="47">
        <v>86201846.120000005</v>
      </c>
      <c r="G54" s="47">
        <v>84740007.840000004</v>
      </c>
      <c r="H54" s="47">
        <f t="shared" si="1"/>
        <v>-10678614.310000002</v>
      </c>
    </row>
    <row r="55" spans="1:8" x14ac:dyDescent="0.2">
      <c r="A55" s="27">
        <v>6200</v>
      </c>
      <c r="B55" s="24" t="s">
        <v>80</v>
      </c>
      <c r="C55" s="47">
        <v>0</v>
      </c>
      <c r="D55" s="47">
        <v>0</v>
      </c>
      <c r="E55" s="47">
        <f t="shared" si="0"/>
        <v>0</v>
      </c>
      <c r="F55" s="47">
        <v>0</v>
      </c>
      <c r="G55" s="47">
        <v>0</v>
      </c>
      <c r="H55" s="47">
        <f t="shared" si="1"/>
        <v>0</v>
      </c>
    </row>
    <row r="56" spans="1:8" x14ac:dyDescent="0.2">
      <c r="A56" s="27">
        <v>6300</v>
      </c>
      <c r="B56" s="24" t="s">
        <v>81</v>
      </c>
      <c r="C56" s="47">
        <v>0</v>
      </c>
      <c r="D56" s="47">
        <v>0</v>
      </c>
      <c r="E56" s="47">
        <f t="shared" si="0"/>
        <v>0</v>
      </c>
      <c r="F56" s="47">
        <v>0</v>
      </c>
      <c r="G56" s="47">
        <v>0</v>
      </c>
      <c r="H56" s="47">
        <f t="shared" si="1"/>
        <v>0</v>
      </c>
    </row>
    <row r="57" spans="1:8" x14ac:dyDescent="0.2">
      <c r="A57" s="26" t="s">
        <v>82</v>
      </c>
      <c r="B57" s="22"/>
      <c r="C57" s="47">
        <f>SUM(C58:C64)</f>
        <v>28338000</v>
      </c>
      <c r="D57" s="47">
        <f>SUM(D58:D64)</f>
        <v>-17594719.219999999</v>
      </c>
      <c r="E57" s="47">
        <f t="shared" si="0"/>
        <v>10743280.780000001</v>
      </c>
      <c r="F57" s="47">
        <f>SUM(F58:F64)</f>
        <v>0</v>
      </c>
      <c r="G57" s="47">
        <f>SUM(G58:G64)</f>
        <v>0</v>
      </c>
      <c r="H57" s="47">
        <f t="shared" si="1"/>
        <v>10743280.780000001</v>
      </c>
    </row>
    <row r="58" spans="1:8" x14ac:dyDescent="0.2">
      <c r="A58" s="27">
        <v>7100</v>
      </c>
      <c r="B58" s="24" t="s">
        <v>83</v>
      </c>
      <c r="C58" s="47">
        <v>0</v>
      </c>
      <c r="D58" s="47">
        <v>0</v>
      </c>
      <c r="E58" s="47">
        <f t="shared" si="0"/>
        <v>0</v>
      </c>
      <c r="F58" s="47">
        <v>0</v>
      </c>
      <c r="G58" s="47">
        <v>0</v>
      </c>
      <c r="H58" s="47">
        <f t="shared" si="1"/>
        <v>0</v>
      </c>
    </row>
    <row r="59" spans="1:8" x14ac:dyDescent="0.2">
      <c r="A59" s="27">
        <v>7200</v>
      </c>
      <c r="B59" s="24" t="s">
        <v>84</v>
      </c>
      <c r="C59" s="47">
        <v>0</v>
      </c>
      <c r="D59" s="47">
        <v>0</v>
      </c>
      <c r="E59" s="47">
        <f t="shared" si="0"/>
        <v>0</v>
      </c>
      <c r="F59" s="47">
        <v>0</v>
      </c>
      <c r="G59" s="47">
        <v>0</v>
      </c>
      <c r="H59" s="47">
        <f t="shared" si="1"/>
        <v>0</v>
      </c>
    </row>
    <row r="60" spans="1:8" x14ac:dyDescent="0.2">
      <c r="A60" s="27">
        <v>7300</v>
      </c>
      <c r="B60" s="24" t="s">
        <v>85</v>
      </c>
      <c r="C60" s="47">
        <v>0</v>
      </c>
      <c r="D60" s="47">
        <v>0</v>
      </c>
      <c r="E60" s="47">
        <f t="shared" si="0"/>
        <v>0</v>
      </c>
      <c r="F60" s="47">
        <v>0</v>
      </c>
      <c r="G60" s="47">
        <v>0</v>
      </c>
      <c r="H60" s="47">
        <f t="shared" si="1"/>
        <v>0</v>
      </c>
    </row>
    <row r="61" spans="1:8" x14ac:dyDescent="0.2">
      <c r="A61" s="27">
        <v>7400</v>
      </c>
      <c r="B61" s="24" t="s">
        <v>86</v>
      </c>
      <c r="C61" s="47">
        <v>0</v>
      </c>
      <c r="D61" s="47">
        <v>0</v>
      </c>
      <c r="E61" s="47">
        <f t="shared" si="0"/>
        <v>0</v>
      </c>
      <c r="F61" s="47">
        <v>0</v>
      </c>
      <c r="G61" s="47">
        <v>0</v>
      </c>
      <c r="H61" s="47">
        <f t="shared" si="1"/>
        <v>0</v>
      </c>
    </row>
    <row r="62" spans="1:8" x14ac:dyDescent="0.2">
      <c r="A62" s="27">
        <v>7500</v>
      </c>
      <c r="B62" s="24" t="s">
        <v>87</v>
      </c>
      <c r="C62" s="47">
        <v>0</v>
      </c>
      <c r="D62" s="47">
        <v>0</v>
      </c>
      <c r="E62" s="47">
        <f t="shared" si="0"/>
        <v>0</v>
      </c>
      <c r="F62" s="47">
        <v>0</v>
      </c>
      <c r="G62" s="47">
        <v>0</v>
      </c>
      <c r="H62" s="47">
        <f t="shared" si="1"/>
        <v>0</v>
      </c>
    </row>
    <row r="63" spans="1:8" x14ac:dyDescent="0.2">
      <c r="A63" s="27">
        <v>7600</v>
      </c>
      <c r="B63" s="24" t="s">
        <v>88</v>
      </c>
      <c r="C63" s="47">
        <v>0</v>
      </c>
      <c r="D63" s="47">
        <v>0</v>
      </c>
      <c r="E63" s="47">
        <f t="shared" si="0"/>
        <v>0</v>
      </c>
      <c r="F63" s="47">
        <v>0</v>
      </c>
      <c r="G63" s="47">
        <v>0</v>
      </c>
      <c r="H63" s="47">
        <f t="shared" si="1"/>
        <v>0</v>
      </c>
    </row>
    <row r="64" spans="1:8" x14ac:dyDescent="0.2">
      <c r="A64" s="27">
        <v>7900</v>
      </c>
      <c r="B64" s="24" t="s">
        <v>89</v>
      </c>
      <c r="C64" s="47">
        <v>28338000</v>
      </c>
      <c r="D64" s="47">
        <v>-17594719.219999999</v>
      </c>
      <c r="E64" s="47">
        <f t="shared" si="0"/>
        <v>10743280.780000001</v>
      </c>
      <c r="F64" s="47">
        <v>0</v>
      </c>
      <c r="G64" s="47">
        <v>0</v>
      </c>
      <c r="H64" s="47">
        <f t="shared" si="1"/>
        <v>10743280.780000001</v>
      </c>
    </row>
    <row r="65" spans="1:8" x14ac:dyDescent="0.2">
      <c r="A65" s="26" t="s">
        <v>90</v>
      </c>
      <c r="B65" s="22"/>
      <c r="C65" s="47">
        <f>SUM(C66:C68)</f>
        <v>746275.85</v>
      </c>
      <c r="D65" s="47">
        <f>SUM(D66:D68)</f>
        <v>5143144.6500000004</v>
      </c>
      <c r="E65" s="47">
        <f t="shared" si="0"/>
        <v>5889420.5</v>
      </c>
      <c r="F65" s="47">
        <f>SUM(F66:F68)</f>
        <v>5561553.8399999999</v>
      </c>
      <c r="G65" s="47">
        <f>SUM(G66:G68)</f>
        <v>5561553.8399999999</v>
      </c>
      <c r="H65" s="47">
        <f t="shared" si="1"/>
        <v>327866.66000000015</v>
      </c>
    </row>
    <row r="66" spans="1:8" x14ac:dyDescent="0.2">
      <c r="A66" s="27">
        <v>8100</v>
      </c>
      <c r="B66" s="24" t="s">
        <v>14</v>
      </c>
      <c r="C66" s="47">
        <v>0</v>
      </c>
      <c r="D66" s="47">
        <v>0</v>
      </c>
      <c r="E66" s="47">
        <f t="shared" si="0"/>
        <v>0</v>
      </c>
      <c r="F66" s="47">
        <v>0</v>
      </c>
      <c r="G66" s="47">
        <v>0</v>
      </c>
      <c r="H66" s="47">
        <f t="shared" si="1"/>
        <v>0</v>
      </c>
    </row>
    <row r="67" spans="1:8" x14ac:dyDescent="0.2">
      <c r="A67" s="27">
        <v>8300</v>
      </c>
      <c r="B67" s="24" t="s">
        <v>91</v>
      </c>
      <c r="C67" s="47">
        <v>0</v>
      </c>
      <c r="D67" s="47">
        <v>0</v>
      </c>
      <c r="E67" s="47">
        <f t="shared" si="0"/>
        <v>0</v>
      </c>
      <c r="F67" s="47">
        <v>0</v>
      </c>
      <c r="G67" s="47">
        <v>0</v>
      </c>
      <c r="H67" s="47">
        <f t="shared" si="1"/>
        <v>0</v>
      </c>
    </row>
    <row r="68" spans="1:8" x14ac:dyDescent="0.2">
      <c r="A68" s="27">
        <v>8500</v>
      </c>
      <c r="B68" s="24" t="s">
        <v>92</v>
      </c>
      <c r="C68" s="47">
        <v>746275.85</v>
      </c>
      <c r="D68" s="47">
        <v>5143144.6500000004</v>
      </c>
      <c r="E68" s="47">
        <f t="shared" si="0"/>
        <v>5889420.5</v>
      </c>
      <c r="F68" s="47">
        <v>5561553.8399999999</v>
      </c>
      <c r="G68" s="47">
        <v>5561553.8399999999</v>
      </c>
      <c r="H68" s="47">
        <f t="shared" si="1"/>
        <v>327866.66000000015</v>
      </c>
    </row>
    <row r="69" spans="1:8" x14ac:dyDescent="0.2">
      <c r="A69" s="26" t="s">
        <v>93</v>
      </c>
      <c r="B69" s="22"/>
      <c r="C69" s="47">
        <f>SUM(C70:C76)</f>
        <v>4425000</v>
      </c>
      <c r="D69" s="47">
        <f>SUM(D70:D76)</f>
        <v>-370244.41000000003</v>
      </c>
      <c r="E69" s="47">
        <f t="shared" si="0"/>
        <v>4054755.59</v>
      </c>
      <c r="F69" s="47">
        <f>SUM(F70:F76)</f>
        <v>4054755.59</v>
      </c>
      <c r="G69" s="47">
        <f>SUM(G70:G76)</f>
        <v>4054755.59</v>
      </c>
      <c r="H69" s="47">
        <f t="shared" si="1"/>
        <v>0</v>
      </c>
    </row>
    <row r="70" spans="1:8" x14ac:dyDescent="0.2">
      <c r="A70" s="27">
        <v>9100</v>
      </c>
      <c r="B70" s="24" t="s">
        <v>94</v>
      </c>
      <c r="C70" s="47">
        <v>4300000</v>
      </c>
      <c r="D70" s="47">
        <v>-300000</v>
      </c>
      <c r="E70" s="47">
        <f t="shared" ref="E70:E76" si="2">C70+D70</f>
        <v>4000000</v>
      </c>
      <c r="F70" s="47">
        <v>4000000</v>
      </c>
      <c r="G70" s="47">
        <v>4000000</v>
      </c>
      <c r="H70" s="47">
        <f t="shared" ref="H70:H76" si="3">E70-F70</f>
        <v>0</v>
      </c>
    </row>
    <row r="71" spans="1:8" x14ac:dyDescent="0.2">
      <c r="A71" s="27">
        <v>9200</v>
      </c>
      <c r="B71" s="24" t="s">
        <v>95</v>
      </c>
      <c r="C71" s="47">
        <v>125000</v>
      </c>
      <c r="D71" s="47">
        <v>-70244.41</v>
      </c>
      <c r="E71" s="47">
        <f t="shared" si="2"/>
        <v>54755.59</v>
      </c>
      <c r="F71" s="47">
        <v>54755.59</v>
      </c>
      <c r="G71" s="47">
        <v>54755.59</v>
      </c>
      <c r="H71" s="47">
        <f t="shared" si="3"/>
        <v>0</v>
      </c>
    </row>
    <row r="72" spans="1:8" x14ac:dyDescent="0.2">
      <c r="A72" s="27">
        <v>9300</v>
      </c>
      <c r="B72" s="24" t="s">
        <v>96</v>
      </c>
      <c r="C72" s="47">
        <v>0</v>
      </c>
      <c r="D72" s="47">
        <v>0</v>
      </c>
      <c r="E72" s="47">
        <f t="shared" si="2"/>
        <v>0</v>
      </c>
      <c r="F72" s="47">
        <v>0</v>
      </c>
      <c r="G72" s="47">
        <v>0</v>
      </c>
      <c r="H72" s="47">
        <f t="shared" si="3"/>
        <v>0</v>
      </c>
    </row>
    <row r="73" spans="1:8" x14ac:dyDescent="0.2">
      <c r="A73" s="27">
        <v>9400</v>
      </c>
      <c r="B73" s="24" t="s">
        <v>97</v>
      </c>
      <c r="C73" s="47">
        <v>0</v>
      </c>
      <c r="D73" s="47">
        <v>0</v>
      </c>
      <c r="E73" s="47">
        <f t="shared" si="2"/>
        <v>0</v>
      </c>
      <c r="F73" s="47">
        <v>0</v>
      </c>
      <c r="G73" s="47">
        <v>0</v>
      </c>
      <c r="H73" s="47">
        <f t="shared" si="3"/>
        <v>0</v>
      </c>
    </row>
    <row r="74" spans="1:8" x14ac:dyDescent="0.2">
      <c r="A74" s="27">
        <v>9500</v>
      </c>
      <c r="B74" s="24" t="s">
        <v>98</v>
      </c>
      <c r="C74" s="47">
        <v>0</v>
      </c>
      <c r="D74" s="47">
        <v>0</v>
      </c>
      <c r="E74" s="47">
        <f t="shared" si="2"/>
        <v>0</v>
      </c>
      <c r="F74" s="47">
        <v>0</v>
      </c>
      <c r="G74" s="47">
        <v>0</v>
      </c>
      <c r="H74" s="47">
        <f t="shared" si="3"/>
        <v>0</v>
      </c>
    </row>
    <row r="75" spans="1:8" x14ac:dyDescent="0.2">
      <c r="A75" s="27">
        <v>9600</v>
      </c>
      <c r="B75" s="24" t="s">
        <v>99</v>
      </c>
      <c r="C75" s="47">
        <v>0</v>
      </c>
      <c r="D75" s="47">
        <v>0</v>
      </c>
      <c r="E75" s="47">
        <f t="shared" si="2"/>
        <v>0</v>
      </c>
      <c r="F75" s="47">
        <v>0</v>
      </c>
      <c r="G75" s="47">
        <v>0</v>
      </c>
      <c r="H75" s="47">
        <f t="shared" si="3"/>
        <v>0</v>
      </c>
    </row>
    <row r="76" spans="1:8" x14ac:dyDescent="0.2">
      <c r="A76" s="27">
        <v>9900</v>
      </c>
      <c r="B76" s="25" t="s">
        <v>100</v>
      </c>
      <c r="C76" s="39">
        <v>0</v>
      </c>
      <c r="D76" s="39">
        <v>0</v>
      </c>
      <c r="E76" s="39">
        <f t="shared" si="2"/>
        <v>0</v>
      </c>
      <c r="F76" s="39">
        <v>0</v>
      </c>
      <c r="G76" s="39">
        <v>0</v>
      </c>
      <c r="H76" s="39">
        <f t="shared" si="3"/>
        <v>0</v>
      </c>
    </row>
    <row r="77" spans="1:8" x14ac:dyDescent="0.2">
      <c r="A77" s="23"/>
      <c r="B77" s="30" t="s">
        <v>16</v>
      </c>
      <c r="C77" s="31">
        <f t="shared" ref="C77:H77" si="4">SUM(C5+C13+C23+C33+C43+C53+C57+C65+C69)</f>
        <v>101381600</v>
      </c>
      <c r="D77" s="31">
        <f t="shared" si="4"/>
        <v>88802447.470000014</v>
      </c>
      <c r="E77" s="31">
        <f t="shared" si="4"/>
        <v>190184047.47</v>
      </c>
      <c r="F77" s="31">
        <f t="shared" si="4"/>
        <v>179731985.61000001</v>
      </c>
      <c r="G77" s="31">
        <f t="shared" si="4"/>
        <v>177782832.21000001</v>
      </c>
      <c r="H77" s="31">
        <f t="shared" si="4"/>
        <v>10452061.860000001</v>
      </c>
    </row>
    <row r="78" spans="1:8" ht="12.75" x14ac:dyDescent="0.2">
      <c r="B78" s="15" t="s">
        <v>27</v>
      </c>
      <c r="C78" s="16"/>
      <c r="D78" s="17"/>
    </row>
    <row r="79" spans="1:8" x14ac:dyDescent="0.2">
      <c r="B79" s="16"/>
      <c r="C79" s="16"/>
      <c r="D79" s="17"/>
    </row>
    <row r="80" spans="1:8" x14ac:dyDescent="0.2">
      <c r="B80" s="16"/>
      <c r="C80" s="16"/>
      <c r="D80" s="17"/>
    </row>
    <row r="81" spans="2:4" ht="14.25" x14ac:dyDescent="0.2">
      <c r="B81" s="18"/>
      <c r="C81" s="18"/>
      <c r="D81" s="19"/>
    </row>
    <row r="82" spans="2:4" ht="14.25" x14ac:dyDescent="0.2">
      <c r="B82" s="18"/>
      <c r="C82" s="18"/>
      <c r="D82" s="19"/>
    </row>
    <row r="83" spans="2:4" ht="12.75" x14ac:dyDescent="0.2">
      <c r="B83" s="20" t="s">
        <v>28</v>
      </c>
      <c r="C83" s="71" t="s">
        <v>29</v>
      </c>
      <c r="D83" s="71"/>
    </row>
    <row r="84" spans="2:4" x14ac:dyDescent="0.2">
      <c r="B84" s="21" t="s">
        <v>155</v>
      </c>
      <c r="C84" s="59" t="s">
        <v>157</v>
      </c>
      <c r="D84" s="59"/>
    </row>
    <row r="85" spans="2:4" x14ac:dyDescent="0.2">
      <c r="B85" s="21" t="s">
        <v>156</v>
      </c>
      <c r="C85" s="59" t="s">
        <v>30</v>
      </c>
      <c r="D85" s="59"/>
    </row>
  </sheetData>
  <sheetProtection formatCells="0" formatColumns="0" formatRows="0" autoFilter="0"/>
  <mergeCells count="7">
    <mergeCell ref="C84:D84"/>
    <mergeCell ref="C85:D85"/>
    <mergeCell ref="A1:H1"/>
    <mergeCell ref="C2:G2"/>
    <mergeCell ref="H2:H3"/>
    <mergeCell ref="A2:B4"/>
    <mergeCell ref="C83:D83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zoomScaleNormal="100" workbookViewId="0">
      <selection activeCell="A5" sqref="A5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0" t="s">
        <v>158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17</v>
      </c>
      <c r="B2" s="66"/>
      <c r="C2" s="60" t="s">
        <v>23</v>
      </c>
      <c r="D2" s="61"/>
      <c r="E2" s="61"/>
      <c r="F2" s="61"/>
      <c r="G2" s="62"/>
      <c r="H2" s="63" t="s">
        <v>22</v>
      </c>
    </row>
    <row r="3" spans="1:8" ht="24.95" customHeight="1" x14ac:dyDescent="0.2">
      <c r="A3" s="67"/>
      <c r="B3" s="68"/>
      <c r="C3" s="4" t="s">
        <v>18</v>
      </c>
      <c r="D3" s="4" t="s">
        <v>24</v>
      </c>
      <c r="E3" s="4" t="s">
        <v>19</v>
      </c>
      <c r="F3" s="4" t="s">
        <v>20</v>
      </c>
      <c r="G3" s="4" t="s">
        <v>21</v>
      </c>
      <c r="H3" s="64"/>
    </row>
    <row r="4" spans="1:8" x14ac:dyDescent="0.2">
      <c r="A4" s="69"/>
      <c r="B4" s="70"/>
      <c r="C4" s="5">
        <v>1</v>
      </c>
      <c r="D4" s="5">
        <v>2</v>
      </c>
      <c r="E4" s="5" t="s">
        <v>25</v>
      </c>
      <c r="F4" s="5">
        <v>4</v>
      </c>
      <c r="G4" s="5">
        <v>5</v>
      </c>
      <c r="H4" s="5" t="s">
        <v>26</v>
      </c>
    </row>
    <row r="5" spans="1:8" x14ac:dyDescent="0.2">
      <c r="A5" s="28"/>
      <c r="B5" s="32"/>
      <c r="C5" s="35"/>
      <c r="D5" s="35"/>
      <c r="E5" s="35"/>
      <c r="F5" s="35"/>
      <c r="G5" s="35"/>
      <c r="H5" s="35"/>
    </row>
    <row r="6" spans="1:8" x14ac:dyDescent="0.2">
      <c r="A6" s="28"/>
      <c r="B6" s="32" t="s">
        <v>0</v>
      </c>
      <c r="C6" s="36">
        <v>95175867.140000001</v>
      </c>
      <c r="D6" s="36">
        <v>9067396.6600000001</v>
      </c>
      <c r="E6" s="36">
        <f>C6+D6</f>
        <v>104243263.8</v>
      </c>
      <c r="F6" s="36">
        <v>83455098.709999993</v>
      </c>
      <c r="G6" s="36">
        <v>82967783.590000004</v>
      </c>
      <c r="H6" s="36">
        <f>E6-F6</f>
        <v>20788165.090000004</v>
      </c>
    </row>
    <row r="7" spans="1:8" x14ac:dyDescent="0.2">
      <c r="A7" s="28"/>
      <c r="B7" s="32"/>
      <c r="C7" s="36"/>
      <c r="D7" s="36"/>
      <c r="E7" s="36"/>
      <c r="F7" s="36"/>
      <c r="G7" s="36"/>
      <c r="H7" s="36"/>
    </row>
    <row r="8" spans="1:8" x14ac:dyDescent="0.2">
      <c r="A8" s="28"/>
      <c r="B8" s="32" t="s">
        <v>1</v>
      </c>
      <c r="C8" s="36">
        <v>1905732.86</v>
      </c>
      <c r="D8" s="36">
        <v>80035050.810000002</v>
      </c>
      <c r="E8" s="36">
        <f>C8+D8</f>
        <v>81940783.670000002</v>
      </c>
      <c r="F8" s="36">
        <v>92276886.900000006</v>
      </c>
      <c r="G8" s="36">
        <v>90815048.620000005</v>
      </c>
      <c r="H8" s="36">
        <f>E8-F8</f>
        <v>-10336103.230000004</v>
      </c>
    </row>
    <row r="9" spans="1:8" x14ac:dyDescent="0.2">
      <c r="A9" s="28"/>
      <c r="B9" s="32"/>
      <c r="C9" s="36"/>
      <c r="D9" s="36"/>
      <c r="E9" s="36"/>
      <c r="F9" s="36"/>
      <c r="G9" s="36"/>
      <c r="H9" s="36"/>
    </row>
    <row r="10" spans="1:8" x14ac:dyDescent="0.2">
      <c r="A10" s="28"/>
      <c r="B10" s="32" t="s">
        <v>2</v>
      </c>
      <c r="C10" s="36">
        <v>4300000</v>
      </c>
      <c r="D10" s="36">
        <v>-300000</v>
      </c>
      <c r="E10" s="36">
        <f>C10+D10</f>
        <v>4000000</v>
      </c>
      <c r="F10" s="36">
        <v>4000000</v>
      </c>
      <c r="G10" s="36">
        <v>4000000</v>
      </c>
      <c r="H10" s="36">
        <f>E10-F10</f>
        <v>0</v>
      </c>
    </row>
    <row r="11" spans="1:8" x14ac:dyDescent="0.2">
      <c r="A11" s="28"/>
      <c r="B11" s="32"/>
      <c r="C11" s="36"/>
      <c r="D11" s="36"/>
      <c r="E11" s="36"/>
      <c r="F11" s="36"/>
      <c r="G11" s="36"/>
      <c r="H11" s="36"/>
    </row>
    <row r="12" spans="1:8" x14ac:dyDescent="0.2">
      <c r="A12" s="28"/>
      <c r="B12" s="32" t="s">
        <v>15</v>
      </c>
      <c r="C12" s="36">
        <v>0</v>
      </c>
      <c r="D12" s="36">
        <v>0</v>
      </c>
      <c r="E12" s="36">
        <f>C12+D12</f>
        <v>0</v>
      </c>
      <c r="F12" s="36">
        <v>0</v>
      </c>
      <c r="G12" s="36">
        <v>0</v>
      </c>
      <c r="H12" s="36">
        <f>E12-F12</f>
        <v>0</v>
      </c>
    </row>
    <row r="13" spans="1:8" x14ac:dyDescent="0.2">
      <c r="A13" s="28"/>
      <c r="B13" s="32"/>
      <c r="C13" s="36"/>
      <c r="D13" s="36"/>
      <c r="E13" s="36"/>
      <c r="F13" s="36"/>
      <c r="G13" s="36"/>
      <c r="H13" s="36"/>
    </row>
    <row r="14" spans="1:8" x14ac:dyDescent="0.2">
      <c r="A14" s="28"/>
      <c r="B14" s="32" t="s">
        <v>14</v>
      </c>
      <c r="C14" s="36">
        <v>0</v>
      </c>
      <c r="D14" s="36">
        <v>0</v>
      </c>
      <c r="E14" s="36">
        <f>C14+D14</f>
        <v>0</v>
      </c>
      <c r="F14" s="36">
        <v>0</v>
      </c>
      <c r="G14" s="36">
        <v>0</v>
      </c>
      <c r="H14" s="36">
        <f>E14-F14</f>
        <v>0</v>
      </c>
    </row>
    <row r="15" spans="1:8" x14ac:dyDescent="0.2">
      <c r="A15" s="29"/>
      <c r="B15" s="33"/>
      <c r="C15" s="37"/>
      <c r="D15" s="37"/>
      <c r="E15" s="37"/>
      <c r="F15" s="37"/>
      <c r="G15" s="37"/>
      <c r="H15" s="37"/>
    </row>
    <row r="16" spans="1:8" x14ac:dyDescent="0.2">
      <c r="A16" s="34"/>
      <c r="B16" s="30" t="s">
        <v>16</v>
      </c>
      <c r="C16" s="31">
        <f>SUM(C6+C8+C10+C12+C14)</f>
        <v>101381600</v>
      </c>
      <c r="D16" s="31">
        <f>SUM(D6+D8+D10+D12+D14)</f>
        <v>88802447.469999999</v>
      </c>
      <c r="E16" s="31">
        <f>SUM(E6+E8+E10+E12+E14)</f>
        <v>190184047.47</v>
      </c>
      <c r="F16" s="31">
        <f t="shared" ref="F16:H16" si="0">SUM(F6+F8+F10+F12+F14)</f>
        <v>179731985.61000001</v>
      </c>
      <c r="G16" s="31">
        <f t="shared" si="0"/>
        <v>177782832.21000001</v>
      </c>
      <c r="H16" s="31">
        <f t="shared" si="0"/>
        <v>10452061.859999999</v>
      </c>
    </row>
    <row r="18" spans="2:4" ht="12.75" x14ac:dyDescent="0.2">
      <c r="B18" s="15" t="s">
        <v>27</v>
      </c>
      <c r="C18" s="16"/>
      <c r="D18" s="17"/>
    </row>
    <row r="19" spans="2:4" x14ac:dyDescent="0.2">
      <c r="B19" s="16"/>
      <c r="C19" s="16"/>
      <c r="D19" s="17"/>
    </row>
    <row r="20" spans="2:4" x14ac:dyDescent="0.2">
      <c r="B20" s="16"/>
      <c r="C20" s="16"/>
      <c r="D20" s="17"/>
    </row>
    <row r="21" spans="2:4" ht="14.25" x14ac:dyDescent="0.2">
      <c r="B21" s="18"/>
      <c r="C21" s="18"/>
      <c r="D21" s="19"/>
    </row>
    <row r="22" spans="2:4" ht="14.25" x14ac:dyDescent="0.2">
      <c r="B22" s="18"/>
      <c r="C22" s="18"/>
      <c r="D22" s="19"/>
    </row>
    <row r="23" spans="2:4" ht="12.75" x14ac:dyDescent="0.2">
      <c r="B23" s="20" t="s">
        <v>28</v>
      </c>
      <c r="C23" s="71" t="s">
        <v>29</v>
      </c>
      <c r="D23" s="71"/>
    </row>
    <row r="24" spans="2:4" x14ac:dyDescent="0.2">
      <c r="B24" s="21" t="s">
        <v>155</v>
      </c>
      <c r="C24" s="59" t="s">
        <v>157</v>
      </c>
      <c r="D24" s="59"/>
    </row>
    <row r="25" spans="2:4" x14ac:dyDescent="0.2">
      <c r="B25" s="21" t="s">
        <v>156</v>
      </c>
      <c r="C25" s="59" t="s">
        <v>30</v>
      </c>
      <c r="D25" s="59"/>
    </row>
  </sheetData>
  <sheetProtection formatCells="0" formatColumns="0" formatRows="0" autoFilter="0"/>
  <mergeCells count="7">
    <mergeCell ref="C24:D24"/>
    <mergeCell ref="C25:D25"/>
    <mergeCell ref="A1:H1"/>
    <mergeCell ref="C2:G2"/>
    <mergeCell ref="H2:H3"/>
    <mergeCell ref="A2:B4"/>
    <mergeCell ref="C23:D23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0" t="s">
        <v>159</v>
      </c>
      <c r="B1" s="61"/>
      <c r="C1" s="61"/>
      <c r="D1" s="61"/>
      <c r="E1" s="61"/>
      <c r="F1" s="61"/>
      <c r="G1" s="61"/>
      <c r="H1" s="62"/>
    </row>
    <row r="2" spans="1:8" x14ac:dyDescent="0.2">
      <c r="B2" s="6"/>
      <c r="C2" s="6"/>
      <c r="D2" s="6"/>
      <c r="E2" s="6"/>
      <c r="F2" s="6"/>
      <c r="G2" s="6"/>
      <c r="H2" s="6"/>
    </row>
    <row r="3" spans="1:8" x14ac:dyDescent="0.2">
      <c r="A3" s="65" t="s">
        <v>17</v>
      </c>
      <c r="B3" s="66"/>
      <c r="C3" s="60" t="s">
        <v>23</v>
      </c>
      <c r="D3" s="61"/>
      <c r="E3" s="61"/>
      <c r="F3" s="61"/>
      <c r="G3" s="62"/>
      <c r="H3" s="63" t="s">
        <v>22</v>
      </c>
    </row>
    <row r="4" spans="1:8" ht="24.95" customHeight="1" x14ac:dyDescent="0.2">
      <c r="A4" s="67"/>
      <c r="B4" s="68"/>
      <c r="C4" s="4" t="s">
        <v>18</v>
      </c>
      <c r="D4" s="4" t="s">
        <v>24</v>
      </c>
      <c r="E4" s="4" t="s">
        <v>19</v>
      </c>
      <c r="F4" s="4" t="s">
        <v>20</v>
      </c>
      <c r="G4" s="4" t="s">
        <v>21</v>
      </c>
      <c r="H4" s="64"/>
    </row>
    <row r="5" spans="1:8" x14ac:dyDescent="0.2">
      <c r="A5" s="69"/>
      <c r="B5" s="70"/>
      <c r="C5" s="5">
        <v>1</v>
      </c>
      <c r="D5" s="5">
        <v>2</v>
      </c>
      <c r="E5" s="5" t="s">
        <v>25</v>
      </c>
      <c r="F5" s="5">
        <v>4</v>
      </c>
      <c r="G5" s="5">
        <v>5</v>
      </c>
      <c r="H5" s="5" t="s">
        <v>26</v>
      </c>
    </row>
    <row r="6" spans="1:8" x14ac:dyDescent="0.2">
      <c r="A6" s="44"/>
      <c r="B6" s="41"/>
      <c r="C6" s="45"/>
      <c r="D6" s="45"/>
      <c r="E6" s="45"/>
      <c r="F6" s="45"/>
      <c r="G6" s="45"/>
      <c r="H6" s="45"/>
    </row>
    <row r="7" spans="1:8" x14ac:dyDescent="0.2">
      <c r="A7" s="38" t="s">
        <v>101</v>
      </c>
      <c r="B7" s="40"/>
      <c r="C7" s="47">
        <v>16954402.850000001</v>
      </c>
      <c r="D7" s="47">
        <v>13556093.32</v>
      </c>
      <c r="E7" s="47">
        <f>C7+D7</f>
        <v>30510496.170000002</v>
      </c>
      <c r="F7" s="47">
        <v>25075459.199999999</v>
      </c>
      <c r="G7" s="47">
        <v>25009593.960000001</v>
      </c>
      <c r="H7" s="47">
        <f>E7-F7</f>
        <v>5435036.9700000025</v>
      </c>
    </row>
    <row r="8" spans="1:8" x14ac:dyDescent="0.2">
      <c r="A8" s="38" t="s">
        <v>102</v>
      </c>
      <c r="B8" s="40"/>
      <c r="C8" s="47">
        <v>4818510.5599999996</v>
      </c>
      <c r="D8" s="47">
        <v>-493397.94</v>
      </c>
      <c r="E8" s="47">
        <f t="shared" ref="E8:E28" si="0">C8+D8</f>
        <v>4325112.6199999992</v>
      </c>
      <c r="F8" s="47">
        <v>4076552.14</v>
      </c>
      <c r="G8" s="47">
        <v>4069824.54</v>
      </c>
      <c r="H8" s="47">
        <f t="shared" ref="H8:H28" si="1">E8-F8</f>
        <v>248560.47999999905</v>
      </c>
    </row>
    <row r="9" spans="1:8" x14ac:dyDescent="0.2">
      <c r="A9" s="38" t="s">
        <v>103</v>
      </c>
      <c r="B9" s="40"/>
      <c r="C9" s="47">
        <v>1574970.17</v>
      </c>
      <c r="D9" s="47">
        <v>4002.22</v>
      </c>
      <c r="E9" s="47">
        <f t="shared" si="0"/>
        <v>1578972.39</v>
      </c>
      <c r="F9" s="47">
        <v>1440970.67</v>
      </c>
      <c r="G9" s="47">
        <v>1439002.25</v>
      </c>
      <c r="H9" s="47">
        <f t="shared" si="1"/>
        <v>138001.71999999997</v>
      </c>
    </row>
    <row r="10" spans="1:8" x14ac:dyDescent="0.2">
      <c r="A10" s="38" t="s">
        <v>104</v>
      </c>
      <c r="B10" s="40"/>
      <c r="C10" s="47">
        <v>1864458.45</v>
      </c>
      <c r="D10" s="47">
        <v>-51151.040000000001</v>
      </c>
      <c r="E10" s="47">
        <f t="shared" si="0"/>
        <v>1813307.41</v>
      </c>
      <c r="F10" s="47">
        <v>1794257.03</v>
      </c>
      <c r="G10" s="47">
        <v>1790709.5</v>
      </c>
      <c r="H10" s="47">
        <f t="shared" si="1"/>
        <v>19050.379999999888</v>
      </c>
    </row>
    <row r="11" spans="1:8" x14ac:dyDescent="0.2">
      <c r="A11" s="38" t="s">
        <v>105</v>
      </c>
      <c r="B11" s="40"/>
      <c r="C11" s="47">
        <v>1315494.27</v>
      </c>
      <c r="D11" s="47">
        <v>45093.7</v>
      </c>
      <c r="E11" s="47">
        <f t="shared" si="0"/>
        <v>1360587.97</v>
      </c>
      <c r="F11" s="47">
        <v>1208578.69</v>
      </c>
      <c r="G11" s="47">
        <v>1204699.1100000001</v>
      </c>
      <c r="H11" s="47">
        <f t="shared" si="1"/>
        <v>152009.28000000003</v>
      </c>
    </row>
    <row r="12" spans="1:8" x14ac:dyDescent="0.2">
      <c r="A12" s="38" t="s">
        <v>106</v>
      </c>
      <c r="B12" s="40"/>
      <c r="C12" s="47">
        <v>1034102.75</v>
      </c>
      <c r="D12" s="47">
        <v>-67861.929999999993</v>
      </c>
      <c r="E12" s="47">
        <f t="shared" si="0"/>
        <v>966240.82000000007</v>
      </c>
      <c r="F12" s="47">
        <v>914228.96</v>
      </c>
      <c r="G12" s="47">
        <v>913414.03</v>
      </c>
      <c r="H12" s="47">
        <f t="shared" si="1"/>
        <v>52011.860000000102</v>
      </c>
    </row>
    <row r="13" spans="1:8" x14ac:dyDescent="0.2">
      <c r="A13" s="38" t="s">
        <v>107</v>
      </c>
      <c r="B13" s="40"/>
      <c r="C13" s="47">
        <v>4917862.12</v>
      </c>
      <c r="D13" s="47">
        <v>-534075.9</v>
      </c>
      <c r="E13" s="47">
        <f t="shared" si="0"/>
        <v>4383786.22</v>
      </c>
      <c r="F13" s="47">
        <v>4238636.47</v>
      </c>
      <c r="G13" s="47">
        <v>4230390.41</v>
      </c>
      <c r="H13" s="47">
        <f t="shared" si="1"/>
        <v>145149.75</v>
      </c>
    </row>
    <row r="14" spans="1:8" x14ac:dyDescent="0.2">
      <c r="A14" s="38" t="s">
        <v>108</v>
      </c>
      <c r="B14" s="40"/>
      <c r="C14" s="47">
        <v>1516239.94</v>
      </c>
      <c r="D14" s="47">
        <v>18303.72</v>
      </c>
      <c r="E14" s="47">
        <f t="shared" si="0"/>
        <v>1534543.66</v>
      </c>
      <c r="F14" s="47">
        <v>1422612.08</v>
      </c>
      <c r="G14" s="47">
        <v>1389780.3</v>
      </c>
      <c r="H14" s="47">
        <f t="shared" si="1"/>
        <v>111931.57999999984</v>
      </c>
    </row>
    <row r="15" spans="1:8" x14ac:dyDescent="0.2">
      <c r="A15" s="38" t="s">
        <v>109</v>
      </c>
      <c r="B15" s="40"/>
      <c r="C15" s="47">
        <v>1615149.49</v>
      </c>
      <c r="D15" s="47">
        <v>-60568.5</v>
      </c>
      <c r="E15" s="47">
        <f t="shared" si="0"/>
        <v>1554580.99</v>
      </c>
      <c r="F15" s="47">
        <v>1501515.07</v>
      </c>
      <c r="G15" s="47">
        <v>1491327.68</v>
      </c>
      <c r="H15" s="47">
        <f t="shared" si="1"/>
        <v>53065.919999999925</v>
      </c>
    </row>
    <row r="16" spans="1:8" x14ac:dyDescent="0.2">
      <c r="A16" s="38" t="s">
        <v>110</v>
      </c>
      <c r="B16" s="40"/>
      <c r="C16" s="47">
        <v>1280328.45</v>
      </c>
      <c r="D16" s="47">
        <v>133407.67000000001</v>
      </c>
      <c r="E16" s="47">
        <f t="shared" si="0"/>
        <v>1413736.1199999999</v>
      </c>
      <c r="F16" s="47">
        <v>1198293.97</v>
      </c>
      <c r="G16" s="47">
        <v>1195943.3</v>
      </c>
      <c r="H16" s="47">
        <f t="shared" si="1"/>
        <v>215442.14999999991</v>
      </c>
    </row>
    <row r="17" spans="1:8" x14ac:dyDescent="0.2">
      <c r="A17" s="38" t="s">
        <v>111</v>
      </c>
      <c r="B17" s="40"/>
      <c r="C17" s="47">
        <v>1880149.08</v>
      </c>
      <c r="D17" s="47">
        <v>2320149.0499999998</v>
      </c>
      <c r="E17" s="47">
        <f t="shared" si="0"/>
        <v>4200298.13</v>
      </c>
      <c r="F17" s="47">
        <v>3784847.86</v>
      </c>
      <c r="G17" s="47">
        <v>3754006.87</v>
      </c>
      <c r="H17" s="47">
        <f t="shared" si="1"/>
        <v>415450.27</v>
      </c>
    </row>
    <row r="18" spans="1:8" x14ac:dyDescent="0.2">
      <c r="A18" s="38" t="s">
        <v>112</v>
      </c>
      <c r="B18" s="40"/>
      <c r="C18" s="47">
        <v>34146929.280000001</v>
      </c>
      <c r="D18" s="47">
        <v>62045300.770000003</v>
      </c>
      <c r="E18" s="47">
        <f t="shared" si="0"/>
        <v>96192230.050000012</v>
      </c>
      <c r="F18" s="47">
        <v>95107484.840000004</v>
      </c>
      <c r="G18" s="47">
        <v>93450099.819999993</v>
      </c>
      <c r="H18" s="47">
        <f t="shared" si="1"/>
        <v>1084745.2100000083</v>
      </c>
    </row>
    <row r="19" spans="1:8" x14ac:dyDescent="0.2">
      <c r="A19" s="38" t="s">
        <v>113</v>
      </c>
      <c r="B19" s="40"/>
      <c r="C19" s="47">
        <v>404773.38</v>
      </c>
      <c r="D19" s="47">
        <v>411929.62</v>
      </c>
      <c r="E19" s="47">
        <f t="shared" si="0"/>
        <v>816703</v>
      </c>
      <c r="F19" s="47">
        <v>742590.64</v>
      </c>
      <c r="G19" s="47">
        <v>737608.73</v>
      </c>
      <c r="H19" s="47">
        <f t="shared" si="1"/>
        <v>74112.359999999986</v>
      </c>
    </row>
    <row r="20" spans="1:8" x14ac:dyDescent="0.2">
      <c r="A20" s="38" t="s">
        <v>114</v>
      </c>
      <c r="B20" s="40"/>
      <c r="C20" s="47">
        <v>379219.53</v>
      </c>
      <c r="D20" s="47">
        <v>220969.11</v>
      </c>
      <c r="E20" s="47">
        <f t="shared" si="0"/>
        <v>600188.64</v>
      </c>
      <c r="F20" s="47">
        <v>528007.28</v>
      </c>
      <c r="G20" s="47">
        <v>527344.91</v>
      </c>
      <c r="H20" s="47">
        <f t="shared" si="1"/>
        <v>72181.359999999986</v>
      </c>
    </row>
    <row r="21" spans="1:8" x14ac:dyDescent="0.2">
      <c r="A21" s="38" t="s">
        <v>115</v>
      </c>
      <c r="B21" s="40"/>
      <c r="C21" s="47">
        <v>4502126.3099999996</v>
      </c>
      <c r="D21" s="47">
        <v>2723451.25</v>
      </c>
      <c r="E21" s="47">
        <f t="shared" si="0"/>
        <v>7225577.5599999996</v>
      </c>
      <c r="F21" s="47">
        <v>6788758.8399999999</v>
      </c>
      <c r="G21" s="47">
        <v>6776124.1200000001</v>
      </c>
      <c r="H21" s="47">
        <f t="shared" si="1"/>
        <v>436818.71999999974</v>
      </c>
    </row>
    <row r="22" spans="1:8" x14ac:dyDescent="0.2">
      <c r="A22" s="38" t="s">
        <v>116</v>
      </c>
      <c r="B22" s="40"/>
      <c r="C22" s="47">
        <v>2006160.94</v>
      </c>
      <c r="D22" s="47">
        <v>-135739.21</v>
      </c>
      <c r="E22" s="47">
        <f t="shared" si="0"/>
        <v>1870421.73</v>
      </c>
      <c r="F22" s="47">
        <v>1689114.6</v>
      </c>
      <c r="G22" s="47">
        <v>1689114.6</v>
      </c>
      <c r="H22" s="47">
        <f t="shared" si="1"/>
        <v>181307.12999999989</v>
      </c>
    </row>
    <row r="23" spans="1:8" x14ac:dyDescent="0.2">
      <c r="A23" s="38" t="s">
        <v>117</v>
      </c>
      <c r="B23" s="40"/>
      <c r="C23" s="47">
        <v>964209.86</v>
      </c>
      <c r="D23" s="47">
        <v>478328.58</v>
      </c>
      <c r="E23" s="47">
        <f t="shared" si="0"/>
        <v>1442538.44</v>
      </c>
      <c r="F23" s="47">
        <v>1400256.3</v>
      </c>
      <c r="G23" s="47">
        <v>1400256.3</v>
      </c>
      <c r="H23" s="47">
        <f t="shared" si="1"/>
        <v>42282.139999999898</v>
      </c>
    </row>
    <row r="24" spans="1:8" x14ac:dyDescent="0.2">
      <c r="A24" s="38" t="s">
        <v>118</v>
      </c>
      <c r="B24" s="40"/>
      <c r="C24" s="47">
        <v>4502913.7300000004</v>
      </c>
      <c r="D24" s="47">
        <v>8136502.5899999999</v>
      </c>
      <c r="E24" s="47">
        <f t="shared" si="0"/>
        <v>12639416.32</v>
      </c>
      <c r="F24" s="47">
        <v>12227222.76</v>
      </c>
      <c r="G24" s="47">
        <v>12220266.220000001</v>
      </c>
      <c r="H24" s="47">
        <f t="shared" si="1"/>
        <v>412193.56000000052</v>
      </c>
    </row>
    <row r="25" spans="1:8" x14ac:dyDescent="0.2">
      <c r="A25" s="38" t="s">
        <v>119</v>
      </c>
      <c r="B25" s="40"/>
      <c r="C25" s="47">
        <v>13965980.609999999</v>
      </c>
      <c r="D25" s="47">
        <v>513639.86</v>
      </c>
      <c r="E25" s="47">
        <f t="shared" si="0"/>
        <v>14479620.469999999</v>
      </c>
      <c r="F25" s="47">
        <v>13323369.48</v>
      </c>
      <c r="G25" s="47">
        <v>13231866.58</v>
      </c>
      <c r="H25" s="47">
        <f t="shared" si="1"/>
        <v>1156250.9899999984</v>
      </c>
    </row>
    <row r="26" spans="1:8" x14ac:dyDescent="0.2">
      <c r="A26" s="38" t="s">
        <v>120</v>
      </c>
      <c r="B26" s="40"/>
      <c r="C26" s="47">
        <v>1678042.08</v>
      </c>
      <c r="D26" s="47">
        <v>-643143.56000000006</v>
      </c>
      <c r="E26" s="47">
        <f t="shared" si="0"/>
        <v>1034898.52</v>
      </c>
      <c r="F26" s="47">
        <v>1041027.95</v>
      </c>
      <c r="G26" s="47">
        <v>1033258.2</v>
      </c>
      <c r="H26" s="47">
        <f t="shared" si="1"/>
        <v>-6129.4299999999348</v>
      </c>
    </row>
    <row r="27" spans="1:8" x14ac:dyDescent="0.2">
      <c r="A27" s="38" t="s">
        <v>121</v>
      </c>
      <c r="B27" s="40"/>
      <c r="C27" s="47">
        <v>59576.15</v>
      </c>
      <c r="D27" s="47">
        <v>181214.09</v>
      </c>
      <c r="E27" s="47">
        <f t="shared" si="0"/>
        <v>240790.24</v>
      </c>
      <c r="F27" s="47">
        <v>228200.78</v>
      </c>
      <c r="G27" s="47">
        <v>228200.78</v>
      </c>
      <c r="H27" s="47">
        <f t="shared" si="1"/>
        <v>12589.459999999992</v>
      </c>
    </row>
    <row r="28" spans="1:8" x14ac:dyDescent="0.2">
      <c r="A28" s="38" t="s">
        <v>122</v>
      </c>
      <c r="B28" s="40"/>
      <c r="C28" s="47">
        <v>0</v>
      </c>
      <c r="D28" s="47">
        <v>0</v>
      </c>
      <c r="E28" s="47">
        <f t="shared" si="0"/>
        <v>0</v>
      </c>
      <c r="F28" s="47">
        <v>0</v>
      </c>
      <c r="G28" s="47">
        <v>0</v>
      </c>
      <c r="H28" s="47">
        <f t="shared" si="1"/>
        <v>0</v>
      </c>
    </row>
    <row r="29" spans="1:8" x14ac:dyDescent="0.2">
      <c r="A29" s="38"/>
      <c r="B29" s="40"/>
      <c r="C29" s="47"/>
      <c r="D29" s="47"/>
      <c r="E29" s="47"/>
      <c r="F29" s="47"/>
      <c r="G29" s="47"/>
      <c r="H29" s="47"/>
    </row>
    <row r="30" spans="1:8" x14ac:dyDescent="0.2">
      <c r="A30" s="38"/>
      <c r="B30" s="42"/>
      <c r="C30" s="39"/>
      <c r="D30" s="39"/>
      <c r="E30" s="39"/>
      <c r="F30" s="39"/>
      <c r="G30" s="39"/>
      <c r="H30" s="39"/>
    </row>
    <row r="31" spans="1:8" x14ac:dyDescent="0.2">
      <c r="A31" s="43"/>
      <c r="B31" s="58" t="s">
        <v>16</v>
      </c>
      <c r="C31" s="48">
        <f t="shared" ref="C31:H31" si="2">SUM(C7:C30)</f>
        <v>101381600</v>
      </c>
      <c r="D31" s="48">
        <f t="shared" si="2"/>
        <v>88802447.470000014</v>
      </c>
      <c r="E31" s="48">
        <f t="shared" si="2"/>
        <v>190184047.47</v>
      </c>
      <c r="F31" s="48">
        <f t="shared" si="2"/>
        <v>179731985.60999995</v>
      </c>
      <c r="G31" s="48">
        <f t="shared" si="2"/>
        <v>177782832.20999998</v>
      </c>
      <c r="H31" s="48">
        <f t="shared" si="2"/>
        <v>10452061.860000009</v>
      </c>
    </row>
    <row r="33" spans="1:8" ht="45" customHeight="1" x14ac:dyDescent="0.2">
      <c r="A33" s="60" t="s">
        <v>160</v>
      </c>
      <c r="B33" s="61"/>
      <c r="C33" s="61"/>
      <c r="D33" s="61"/>
      <c r="E33" s="61"/>
      <c r="F33" s="61"/>
      <c r="G33" s="61"/>
      <c r="H33" s="62"/>
    </row>
    <row r="35" spans="1:8" x14ac:dyDescent="0.2">
      <c r="A35" s="65" t="s">
        <v>17</v>
      </c>
      <c r="B35" s="66"/>
      <c r="C35" s="60" t="s">
        <v>23</v>
      </c>
      <c r="D35" s="61"/>
      <c r="E35" s="61"/>
      <c r="F35" s="61"/>
      <c r="G35" s="62"/>
      <c r="H35" s="63" t="s">
        <v>22</v>
      </c>
    </row>
    <row r="36" spans="1:8" ht="22.5" x14ac:dyDescent="0.2">
      <c r="A36" s="67"/>
      <c r="B36" s="68"/>
      <c r="C36" s="4" t="s">
        <v>18</v>
      </c>
      <c r="D36" s="4" t="s">
        <v>24</v>
      </c>
      <c r="E36" s="4" t="s">
        <v>19</v>
      </c>
      <c r="F36" s="4" t="s">
        <v>20</v>
      </c>
      <c r="G36" s="4" t="s">
        <v>21</v>
      </c>
      <c r="H36" s="64"/>
    </row>
    <row r="37" spans="1:8" x14ac:dyDescent="0.2">
      <c r="A37" s="69"/>
      <c r="B37" s="70"/>
      <c r="C37" s="5">
        <v>1</v>
      </c>
      <c r="D37" s="5">
        <v>2</v>
      </c>
      <c r="E37" s="5" t="s">
        <v>25</v>
      </c>
      <c r="F37" s="5">
        <v>4</v>
      </c>
      <c r="G37" s="5">
        <v>5</v>
      </c>
      <c r="H37" s="5" t="s">
        <v>26</v>
      </c>
    </row>
    <row r="38" spans="1:8" x14ac:dyDescent="0.2">
      <c r="A38" s="44"/>
      <c r="B38" s="7"/>
      <c r="C38" s="11"/>
      <c r="D38" s="11"/>
      <c r="E38" s="11"/>
      <c r="F38" s="11"/>
      <c r="G38" s="11"/>
      <c r="H38" s="11"/>
    </row>
    <row r="39" spans="1:8" x14ac:dyDescent="0.2">
      <c r="A39" s="38" t="s">
        <v>3</v>
      </c>
      <c r="B39" s="2"/>
      <c r="C39" s="12">
        <v>0</v>
      </c>
      <c r="D39" s="12">
        <v>0</v>
      </c>
      <c r="E39" s="12">
        <f>C39+D39</f>
        <v>0</v>
      </c>
      <c r="F39" s="12">
        <v>0</v>
      </c>
      <c r="G39" s="12">
        <v>0</v>
      </c>
      <c r="H39" s="12">
        <f>E39-F39</f>
        <v>0</v>
      </c>
    </row>
    <row r="40" spans="1:8" x14ac:dyDescent="0.2">
      <c r="A40" s="38" t="s">
        <v>4</v>
      </c>
      <c r="B40" s="2"/>
      <c r="C40" s="12">
        <v>0</v>
      </c>
      <c r="D40" s="12">
        <v>0</v>
      </c>
      <c r="E40" s="12">
        <f t="shared" ref="E40:E42" si="3">C40+D40</f>
        <v>0</v>
      </c>
      <c r="F40" s="12">
        <v>0</v>
      </c>
      <c r="G40" s="12">
        <v>0</v>
      </c>
      <c r="H40" s="12">
        <f t="shared" ref="H40:H42" si="4">E40-F40</f>
        <v>0</v>
      </c>
    </row>
    <row r="41" spans="1:8" x14ac:dyDescent="0.2">
      <c r="A41" s="38" t="s">
        <v>5</v>
      </c>
      <c r="B41" s="2"/>
      <c r="C41" s="12">
        <v>0</v>
      </c>
      <c r="D41" s="12">
        <v>0</v>
      </c>
      <c r="E41" s="12">
        <f t="shared" si="3"/>
        <v>0</v>
      </c>
      <c r="F41" s="12">
        <v>0</v>
      </c>
      <c r="G41" s="12">
        <v>0</v>
      </c>
      <c r="H41" s="12">
        <f t="shared" si="4"/>
        <v>0</v>
      </c>
    </row>
    <row r="42" spans="1:8" x14ac:dyDescent="0.2">
      <c r="A42" s="38" t="s">
        <v>6</v>
      </c>
      <c r="B42" s="2"/>
      <c r="C42" s="12">
        <v>0</v>
      </c>
      <c r="D42" s="12">
        <v>0</v>
      </c>
      <c r="E42" s="12">
        <f t="shared" si="3"/>
        <v>0</v>
      </c>
      <c r="F42" s="12">
        <v>0</v>
      </c>
      <c r="G42" s="12">
        <v>0</v>
      </c>
      <c r="H42" s="12">
        <f t="shared" si="4"/>
        <v>0</v>
      </c>
    </row>
    <row r="43" spans="1:8" x14ac:dyDescent="0.2">
      <c r="A43" s="38"/>
      <c r="B43" s="2"/>
      <c r="C43" s="13"/>
      <c r="D43" s="13"/>
      <c r="E43" s="13"/>
      <c r="F43" s="13"/>
      <c r="G43" s="13"/>
      <c r="H43" s="13"/>
    </row>
    <row r="44" spans="1:8" x14ac:dyDescent="0.2">
      <c r="A44" s="43"/>
      <c r="B44" s="58" t="s">
        <v>16</v>
      </c>
      <c r="C44" s="48">
        <f>SUM(C39:C43)</f>
        <v>0</v>
      </c>
      <c r="D44" s="48">
        <f>SUM(D39:D43)</f>
        <v>0</v>
      </c>
      <c r="E44" s="48">
        <f>SUM(E39:E42)</f>
        <v>0</v>
      </c>
      <c r="F44" s="48">
        <f>SUM(F39:F42)</f>
        <v>0</v>
      </c>
      <c r="G44" s="48">
        <f>SUM(G39:G42)</f>
        <v>0</v>
      </c>
      <c r="H44" s="48">
        <f>SUM(H39:H42)</f>
        <v>0</v>
      </c>
    </row>
    <row r="47" spans="1:8" ht="45" customHeight="1" x14ac:dyDescent="0.2">
      <c r="A47" s="60" t="s">
        <v>161</v>
      </c>
      <c r="B47" s="61"/>
      <c r="C47" s="61"/>
      <c r="D47" s="61"/>
      <c r="E47" s="61"/>
      <c r="F47" s="61"/>
      <c r="G47" s="61"/>
      <c r="H47" s="62"/>
    </row>
    <row r="48" spans="1:8" x14ac:dyDescent="0.2">
      <c r="A48" s="65" t="s">
        <v>17</v>
      </c>
      <c r="B48" s="66"/>
      <c r="C48" s="60" t="s">
        <v>23</v>
      </c>
      <c r="D48" s="61"/>
      <c r="E48" s="61"/>
      <c r="F48" s="61"/>
      <c r="G48" s="62"/>
      <c r="H48" s="63" t="s">
        <v>22</v>
      </c>
    </row>
    <row r="49" spans="1:8" ht="22.5" x14ac:dyDescent="0.2">
      <c r="A49" s="67"/>
      <c r="B49" s="68"/>
      <c r="C49" s="4" t="s">
        <v>18</v>
      </c>
      <c r="D49" s="4" t="s">
        <v>24</v>
      </c>
      <c r="E49" s="4" t="s">
        <v>19</v>
      </c>
      <c r="F49" s="4" t="s">
        <v>20</v>
      </c>
      <c r="G49" s="4" t="s">
        <v>21</v>
      </c>
      <c r="H49" s="64"/>
    </row>
    <row r="50" spans="1:8" x14ac:dyDescent="0.2">
      <c r="A50" s="69"/>
      <c r="B50" s="70"/>
      <c r="C50" s="5">
        <v>1</v>
      </c>
      <c r="D50" s="5">
        <v>2</v>
      </c>
      <c r="E50" s="5" t="s">
        <v>25</v>
      </c>
      <c r="F50" s="5">
        <v>4</v>
      </c>
      <c r="G50" s="5">
        <v>5</v>
      </c>
      <c r="H50" s="5" t="s">
        <v>26</v>
      </c>
    </row>
    <row r="51" spans="1:8" x14ac:dyDescent="0.2">
      <c r="A51" s="44"/>
      <c r="B51" s="7"/>
      <c r="C51" s="11"/>
      <c r="D51" s="11"/>
      <c r="E51" s="11"/>
      <c r="F51" s="11"/>
      <c r="G51" s="11"/>
      <c r="H51" s="11"/>
    </row>
    <row r="52" spans="1:8" ht="22.5" x14ac:dyDescent="0.2">
      <c r="A52" s="38"/>
      <c r="B52" s="9" t="s">
        <v>8</v>
      </c>
      <c r="C52" s="12">
        <v>0</v>
      </c>
      <c r="D52" s="12">
        <v>0</v>
      </c>
      <c r="E52" s="12">
        <f>C52+D52</f>
        <v>0</v>
      </c>
      <c r="F52" s="12">
        <v>0</v>
      </c>
      <c r="G52" s="12">
        <v>0</v>
      </c>
      <c r="H52" s="12">
        <f>E52-F52</f>
        <v>0</v>
      </c>
    </row>
    <row r="53" spans="1:8" x14ac:dyDescent="0.2">
      <c r="A53" s="38"/>
      <c r="B53" s="9"/>
      <c r="C53" s="12"/>
      <c r="D53" s="12"/>
      <c r="E53" s="12"/>
      <c r="F53" s="12"/>
      <c r="G53" s="12"/>
      <c r="H53" s="12"/>
    </row>
    <row r="54" spans="1:8" x14ac:dyDescent="0.2">
      <c r="A54" s="38"/>
      <c r="B54" s="9" t="s">
        <v>7</v>
      </c>
      <c r="C54" s="12">
        <v>0</v>
      </c>
      <c r="D54" s="12">
        <v>0</v>
      </c>
      <c r="E54" s="12">
        <f>C54+D54</f>
        <v>0</v>
      </c>
      <c r="F54" s="12">
        <v>0</v>
      </c>
      <c r="G54" s="12">
        <v>0</v>
      </c>
      <c r="H54" s="12">
        <f>E54-F54</f>
        <v>0</v>
      </c>
    </row>
    <row r="55" spans="1:8" x14ac:dyDescent="0.2">
      <c r="A55" s="38"/>
      <c r="B55" s="9"/>
      <c r="C55" s="12"/>
      <c r="D55" s="12"/>
      <c r="E55" s="12"/>
      <c r="F55" s="12"/>
      <c r="G55" s="12"/>
      <c r="H55" s="12"/>
    </row>
    <row r="56" spans="1:8" ht="22.5" x14ac:dyDescent="0.2">
      <c r="A56" s="38"/>
      <c r="B56" s="9" t="s">
        <v>9</v>
      </c>
      <c r="C56" s="12">
        <v>0</v>
      </c>
      <c r="D56" s="12">
        <v>0</v>
      </c>
      <c r="E56" s="12">
        <f>C56+D56</f>
        <v>0</v>
      </c>
      <c r="F56" s="12">
        <v>0</v>
      </c>
      <c r="G56" s="12">
        <v>0</v>
      </c>
      <c r="H56" s="12">
        <f>E56-F56</f>
        <v>0</v>
      </c>
    </row>
    <row r="57" spans="1:8" x14ac:dyDescent="0.2">
      <c r="A57" s="38"/>
      <c r="B57" s="9"/>
      <c r="C57" s="12"/>
      <c r="D57" s="12"/>
      <c r="E57" s="12"/>
      <c r="F57" s="12"/>
      <c r="G57" s="12"/>
      <c r="H57" s="12"/>
    </row>
    <row r="58" spans="1:8" ht="22.5" x14ac:dyDescent="0.2">
      <c r="A58" s="38"/>
      <c r="B58" s="9" t="s">
        <v>11</v>
      </c>
      <c r="C58" s="12">
        <v>0</v>
      </c>
      <c r="D58" s="12">
        <v>0</v>
      </c>
      <c r="E58" s="12">
        <f>C58+D58</f>
        <v>0</v>
      </c>
      <c r="F58" s="12">
        <v>0</v>
      </c>
      <c r="G58" s="12">
        <v>0</v>
      </c>
      <c r="H58" s="12">
        <f>E58-F58</f>
        <v>0</v>
      </c>
    </row>
    <row r="59" spans="1:8" x14ac:dyDescent="0.2">
      <c r="A59" s="38"/>
      <c r="B59" s="9"/>
      <c r="C59" s="12"/>
      <c r="D59" s="12"/>
      <c r="E59" s="12"/>
      <c r="F59" s="12"/>
      <c r="G59" s="12"/>
      <c r="H59" s="12"/>
    </row>
    <row r="60" spans="1:8" ht="22.5" x14ac:dyDescent="0.2">
      <c r="A60" s="38"/>
      <c r="B60" s="9" t="s">
        <v>12</v>
      </c>
      <c r="C60" s="12">
        <v>0</v>
      </c>
      <c r="D60" s="12">
        <v>0</v>
      </c>
      <c r="E60" s="12">
        <f>C60+D60</f>
        <v>0</v>
      </c>
      <c r="F60" s="12">
        <v>0</v>
      </c>
      <c r="G60" s="12">
        <v>0</v>
      </c>
      <c r="H60" s="12">
        <f>E60-F60</f>
        <v>0</v>
      </c>
    </row>
    <row r="61" spans="1:8" x14ac:dyDescent="0.2">
      <c r="A61" s="38"/>
      <c r="B61" s="9"/>
      <c r="C61" s="12"/>
      <c r="D61" s="12"/>
      <c r="E61" s="12"/>
      <c r="F61" s="12"/>
      <c r="G61" s="12"/>
      <c r="H61" s="12"/>
    </row>
    <row r="62" spans="1:8" ht="22.5" x14ac:dyDescent="0.2">
      <c r="A62" s="38"/>
      <c r="B62" s="9" t="s">
        <v>13</v>
      </c>
      <c r="C62" s="12">
        <v>0</v>
      </c>
      <c r="D62" s="12">
        <v>0</v>
      </c>
      <c r="E62" s="12">
        <f>C62+D62</f>
        <v>0</v>
      </c>
      <c r="F62" s="12">
        <v>0</v>
      </c>
      <c r="G62" s="12">
        <v>0</v>
      </c>
      <c r="H62" s="12">
        <f>E62-F62</f>
        <v>0</v>
      </c>
    </row>
    <row r="63" spans="1:8" x14ac:dyDescent="0.2">
      <c r="A63" s="38"/>
      <c r="B63" s="9"/>
      <c r="C63" s="12"/>
      <c r="D63" s="12"/>
      <c r="E63" s="12"/>
      <c r="F63" s="12"/>
      <c r="G63" s="12"/>
      <c r="H63" s="12"/>
    </row>
    <row r="64" spans="1:8" x14ac:dyDescent="0.2">
      <c r="A64" s="38"/>
      <c r="B64" s="9" t="s">
        <v>10</v>
      </c>
      <c r="C64" s="12">
        <v>0</v>
      </c>
      <c r="D64" s="12">
        <v>0</v>
      </c>
      <c r="E64" s="12">
        <f>C64+D64</f>
        <v>0</v>
      </c>
      <c r="F64" s="12">
        <v>0</v>
      </c>
      <c r="G64" s="12">
        <v>0</v>
      </c>
      <c r="H64" s="12">
        <f>E64-F64</f>
        <v>0</v>
      </c>
    </row>
    <row r="65" spans="1:8" x14ac:dyDescent="0.2">
      <c r="A65" s="8"/>
      <c r="B65" s="10"/>
      <c r="C65" s="13"/>
      <c r="D65" s="13"/>
      <c r="E65" s="13"/>
      <c r="F65" s="13"/>
      <c r="G65" s="13"/>
      <c r="H65" s="13"/>
    </row>
    <row r="66" spans="1:8" x14ac:dyDescent="0.2">
      <c r="A66" s="43"/>
      <c r="B66" s="58" t="s">
        <v>16</v>
      </c>
      <c r="C66" s="48">
        <f t="shared" ref="C66:H66" si="5">SUM(C52:C64)</f>
        <v>0</v>
      </c>
      <c r="D66" s="48">
        <f t="shared" si="5"/>
        <v>0</v>
      </c>
      <c r="E66" s="48">
        <f t="shared" si="5"/>
        <v>0</v>
      </c>
      <c r="F66" s="48">
        <f t="shared" si="5"/>
        <v>0</v>
      </c>
      <c r="G66" s="48">
        <f t="shared" si="5"/>
        <v>0</v>
      </c>
      <c r="H66" s="48">
        <f t="shared" si="5"/>
        <v>0</v>
      </c>
    </row>
    <row r="68" spans="1:8" ht="12.75" x14ac:dyDescent="0.2">
      <c r="B68" s="15" t="s">
        <v>27</v>
      </c>
      <c r="C68" s="16"/>
      <c r="D68" s="17"/>
    </row>
    <row r="69" spans="1:8" x14ac:dyDescent="0.2">
      <c r="B69" s="16"/>
      <c r="C69" s="16"/>
      <c r="D69" s="17"/>
    </row>
    <row r="70" spans="1:8" x14ac:dyDescent="0.2">
      <c r="B70" s="16"/>
      <c r="C70" s="16"/>
      <c r="D70" s="17"/>
    </row>
    <row r="71" spans="1:8" ht="14.25" x14ac:dyDescent="0.2">
      <c r="B71" s="18"/>
      <c r="C71" s="18"/>
      <c r="D71" s="19"/>
    </row>
    <row r="72" spans="1:8" ht="14.25" x14ac:dyDescent="0.2">
      <c r="B72" s="18"/>
      <c r="C72" s="18"/>
      <c r="D72" s="19"/>
    </row>
    <row r="73" spans="1:8" ht="12.75" x14ac:dyDescent="0.2">
      <c r="B73" s="20" t="s">
        <v>28</v>
      </c>
      <c r="C73" s="71" t="s">
        <v>29</v>
      </c>
      <c r="D73" s="71"/>
    </row>
    <row r="74" spans="1:8" x14ac:dyDescent="0.2">
      <c r="B74" s="21" t="s">
        <v>155</v>
      </c>
      <c r="C74" s="59" t="s">
        <v>157</v>
      </c>
      <c r="D74" s="59"/>
    </row>
    <row r="75" spans="1:8" x14ac:dyDescent="0.2">
      <c r="B75" s="21" t="s">
        <v>156</v>
      </c>
      <c r="C75" s="59" t="s">
        <v>30</v>
      </c>
      <c r="D75" s="59"/>
    </row>
  </sheetData>
  <sheetProtection formatCells="0" formatColumns="0" formatRows="0" insertRows="0" deleteRows="0" autoFilter="0"/>
  <mergeCells count="15">
    <mergeCell ref="C35:G35"/>
    <mergeCell ref="H35:H36"/>
    <mergeCell ref="A1:H1"/>
    <mergeCell ref="A3:B5"/>
    <mergeCell ref="A33:H33"/>
    <mergeCell ref="A35:B37"/>
    <mergeCell ref="C3:G3"/>
    <mergeCell ref="H3:H4"/>
    <mergeCell ref="C73:D73"/>
    <mergeCell ref="C74:D74"/>
    <mergeCell ref="C75:D75"/>
    <mergeCell ref="A47:H47"/>
    <mergeCell ref="A48:B50"/>
    <mergeCell ref="C48:G48"/>
    <mergeCell ref="H48:H4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B7" sqref="B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0" t="s">
        <v>162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17</v>
      </c>
      <c r="B2" s="66"/>
      <c r="C2" s="60" t="s">
        <v>23</v>
      </c>
      <c r="D2" s="61"/>
      <c r="E2" s="61"/>
      <c r="F2" s="61"/>
      <c r="G2" s="62"/>
      <c r="H2" s="63" t="s">
        <v>22</v>
      </c>
    </row>
    <row r="3" spans="1:8" ht="24.95" customHeight="1" x14ac:dyDescent="0.2">
      <c r="A3" s="67"/>
      <c r="B3" s="68"/>
      <c r="C3" s="4" t="s">
        <v>18</v>
      </c>
      <c r="D3" s="4" t="s">
        <v>24</v>
      </c>
      <c r="E3" s="4" t="s">
        <v>19</v>
      </c>
      <c r="F3" s="4" t="s">
        <v>20</v>
      </c>
      <c r="G3" s="4" t="s">
        <v>21</v>
      </c>
      <c r="H3" s="64"/>
    </row>
    <row r="4" spans="1:8" x14ac:dyDescent="0.2">
      <c r="A4" s="69"/>
      <c r="B4" s="70"/>
      <c r="C4" s="5">
        <v>1</v>
      </c>
      <c r="D4" s="5">
        <v>2</v>
      </c>
      <c r="E4" s="5" t="s">
        <v>25</v>
      </c>
      <c r="F4" s="5">
        <v>4</v>
      </c>
      <c r="G4" s="5">
        <v>5</v>
      </c>
      <c r="H4" s="5" t="s">
        <v>26</v>
      </c>
    </row>
    <row r="5" spans="1:8" x14ac:dyDescent="0.2">
      <c r="A5" s="55"/>
      <c r="B5" s="56"/>
      <c r="C5" s="46"/>
      <c r="D5" s="46"/>
      <c r="E5" s="46"/>
      <c r="F5" s="46"/>
      <c r="G5" s="46"/>
      <c r="H5" s="46"/>
    </row>
    <row r="6" spans="1:8" x14ac:dyDescent="0.2">
      <c r="A6" s="52" t="s">
        <v>123</v>
      </c>
      <c r="B6" s="50"/>
      <c r="C6" s="47">
        <f t="shared" ref="C6:H6" si="0">SUM(C7:C14)</f>
        <v>57112560.910000004</v>
      </c>
      <c r="D6" s="47">
        <f t="shared" si="0"/>
        <v>15741409.73</v>
      </c>
      <c r="E6" s="47">
        <f t="shared" si="0"/>
        <v>72853970.640000001</v>
      </c>
      <c r="F6" s="47">
        <f t="shared" si="0"/>
        <v>64413822.410000004</v>
      </c>
      <c r="G6" s="47">
        <f t="shared" si="0"/>
        <v>64178033.899999991</v>
      </c>
      <c r="H6" s="47">
        <f t="shared" si="0"/>
        <v>8440148.2300000023</v>
      </c>
    </row>
    <row r="7" spans="1:8" x14ac:dyDescent="0.2">
      <c r="A7" s="49"/>
      <c r="B7" s="53" t="s">
        <v>124</v>
      </c>
      <c r="C7" s="47">
        <v>7708975</v>
      </c>
      <c r="D7" s="47">
        <v>-444302.02</v>
      </c>
      <c r="E7" s="47">
        <f>C7+D7</f>
        <v>7264672.9800000004</v>
      </c>
      <c r="F7" s="47">
        <v>6726101.5</v>
      </c>
      <c r="G7" s="47">
        <v>6713525.9000000004</v>
      </c>
      <c r="H7" s="47">
        <f>E7-F7</f>
        <v>538571.48000000045</v>
      </c>
    </row>
    <row r="8" spans="1:8" x14ac:dyDescent="0.2">
      <c r="A8" s="49"/>
      <c r="B8" s="53" t="s">
        <v>125</v>
      </c>
      <c r="C8" s="47">
        <v>0</v>
      </c>
      <c r="D8" s="47">
        <v>0</v>
      </c>
      <c r="E8" s="47">
        <f t="shared" ref="E8:E14" si="1">C8+D8</f>
        <v>0</v>
      </c>
      <c r="F8" s="47">
        <v>0</v>
      </c>
      <c r="G8" s="47">
        <v>0</v>
      </c>
      <c r="H8" s="47">
        <f t="shared" ref="H8:H14" si="2">E8-F8</f>
        <v>0</v>
      </c>
    </row>
    <row r="9" spans="1:8" x14ac:dyDescent="0.2">
      <c r="A9" s="49"/>
      <c r="B9" s="53" t="s">
        <v>126</v>
      </c>
      <c r="C9" s="47">
        <v>17988505.600000001</v>
      </c>
      <c r="D9" s="47">
        <v>13488231.390000001</v>
      </c>
      <c r="E9" s="47">
        <f t="shared" si="1"/>
        <v>31476736.990000002</v>
      </c>
      <c r="F9" s="47">
        <v>25989688.16</v>
      </c>
      <c r="G9" s="47">
        <v>25923007.989999998</v>
      </c>
      <c r="H9" s="47">
        <f t="shared" si="2"/>
        <v>5487048.8300000019</v>
      </c>
    </row>
    <row r="10" spans="1:8" x14ac:dyDescent="0.2">
      <c r="A10" s="49"/>
      <c r="B10" s="53" t="s">
        <v>127</v>
      </c>
      <c r="C10" s="47">
        <v>0</v>
      </c>
      <c r="D10" s="47">
        <v>0</v>
      </c>
      <c r="E10" s="47">
        <f t="shared" si="1"/>
        <v>0</v>
      </c>
      <c r="F10" s="47">
        <v>0</v>
      </c>
      <c r="G10" s="47">
        <v>0</v>
      </c>
      <c r="H10" s="47">
        <f t="shared" si="2"/>
        <v>0</v>
      </c>
    </row>
    <row r="11" spans="1:8" x14ac:dyDescent="0.2">
      <c r="A11" s="49"/>
      <c r="B11" s="53" t="s">
        <v>128</v>
      </c>
      <c r="C11" s="47">
        <v>4917862.12</v>
      </c>
      <c r="D11" s="47">
        <v>-534075.9</v>
      </c>
      <c r="E11" s="47">
        <f t="shared" si="1"/>
        <v>4383786.22</v>
      </c>
      <c r="F11" s="47">
        <v>4238636.47</v>
      </c>
      <c r="G11" s="47">
        <v>4230390.41</v>
      </c>
      <c r="H11" s="47">
        <f t="shared" si="2"/>
        <v>145149.75</v>
      </c>
    </row>
    <row r="12" spans="1:8" x14ac:dyDescent="0.2">
      <c r="A12" s="49"/>
      <c r="B12" s="53" t="s">
        <v>129</v>
      </c>
      <c r="C12" s="47">
        <v>0</v>
      </c>
      <c r="D12" s="47">
        <v>0</v>
      </c>
      <c r="E12" s="47">
        <f t="shared" si="1"/>
        <v>0</v>
      </c>
      <c r="F12" s="47">
        <v>0</v>
      </c>
      <c r="G12" s="47">
        <v>0</v>
      </c>
      <c r="H12" s="47">
        <f t="shared" si="2"/>
        <v>0</v>
      </c>
    </row>
    <row r="13" spans="1:8" x14ac:dyDescent="0.2">
      <c r="A13" s="49"/>
      <c r="B13" s="53" t="s">
        <v>130</v>
      </c>
      <c r="C13" s="47">
        <v>7472497.1100000003</v>
      </c>
      <c r="D13" s="47">
        <v>3066040.62</v>
      </c>
      <c r="E13" s="47">
        <f t="shared" si="1"/>
        <v>10538537.73</v>
      </c>
      <c r="F13" s="47">
        <v>9878129.7400000002</v>
      </c>
      <c r="G13" s="47">
        <v>9865495.0199999996</v>
      </c>
      <c r="H13" s="47">
        <f t="shared" si="2"/>
        <v>660407.99000000022</v>
      </c>
    </row>
    <row r="14" spans="1:8" x14ac:dyDescent="0.2">
      <c r="A14" s="49"/>
      <c r="B14" s="53" t="s">
        <v>58</v>
      </c>
      <c r="C14" s="47">
        <v>19024721.079999998</v>
      </c>
      <c r="D14" s="47">
        <v>165515.64000000001</v>
      </c>
      <c r="E14" s="47">
        <f t="shared" si="1"/>
        <v>19190236.719999999</v>
      </c>
      <c r="F14" s="47">
        <v>17581266.539999999</v>
      </c>
      <c r="G14" s="47">
        <v>17445614.579999998</v>
      </c>
      <c r="H14" s="47">
        <f t="shared" si="2"/>
        <v>1608970.1799999997</v>
      </c>
    </row>
    <row r="15" spans="1:8" x14ac:dyDescent="0.2">
      <c r="A15" s="51"/>
      <c r="B15" s="53"/>
      <c r="C15" s="47"/>
      <c r="D15" s="47"/>
      <c r="E15" s="47"/>
      <c r="F15" s="47"/>
      <c r="G15" s="47"/>
      <c r="H15" s="47"/>
    </row>
    <row r="16" spans="1:8" x14ac:dyDescent="0.2">
      <c r="A16" s="52" t="s">
        <v>131</v>
      </c>
      <c r="B16" s="54"/>
      <c r="C16" s="47">
        <f t="shared" ref="C16:H16" si="3">SUM(C17:C23)</f>
        <v>43485046.18</v>
      </c>
      <c r="D16" s="47">
        <f t="shared" si="3"/>
        <v>72428139.010000005</v>
      </c>
      <c r="E16" s="47">
        <f t="shared" si="3"/>
        <v>115913185.19</v>
      </c>
      <c r="F16" s="47">
        <f t="shared" si="3"/>
        <v>114047565.28</v>
      </c>
      <c r="G16" s="47">
        <f t="shared" si="3"/>
        <v>112339844.67</v>
      </c>
      <c r="H16" s="47">
        <f t="shared" si="3"/>
        <v>1865619.9100000057</v>
      </c>
    </row>
    <row r="17" spans="1:8" x14ac:dyDescent="0.2">
      <c r="A17" s="49"/>
      <c r="B17" s="53" t="s">
        <v>132</v>
      </c>
      <c r="C17" s="47">
        <v>4502913.7300000004</v>
      </c>
      <c r="D17" s="47">
        <v>7808635.9299999997</v>
      </c>
      <c r="E17" s="47">
        <f>C17+D17</f>
        <v>12311549.66</v>
      </c>
      <c r="F17" s="47">
        <v>12227222.76</v>
      </c>
      <c r="G17" s="47">
        <v>12220266.220000001</v>
      </c>
      <c r="H17" s="47">
        <f t="shared" ref="H17:H23" si="4">E17-F17</f>
        <v>84326.900000000373</v>
      </c>
    </row>
    <row r="18" spans="1:8" x14ac:dyDescent="0.2">
      <c r="A18" s="49"/>
      <c r="B18" s="53" t="s">
        <v>133</v>
      </c>
      <c r="C18" s="47">
        <v>1880149.08</v>
      </c>
      <c r="D18" s="47">
        <v>75130587.920000002</v>
      </c>
      <c r="E18" s="47">
        <f t="shared" ref="E18:E23" si="5">C18+D18</f>
        <v>77010737</v>
      </c>
      <c r="F18" s="47">
        <v>84282255.599999994</v>
      </c>
      <c r="G18" s="47">
        <v>82789576.329999998</v>
      </c>
      <c r="H18" s="47">
        <f t="shared" si="4"/>
        <v>-7271518.599999994</v>
      </c>
    </row>
    <row r="19" spans="1:8" x14ac:dyDescent="0.2">
      <c r="A19" s="49"/>
      <c r="B19" s="53" t="s">
        <v>134</v>
      </c>
      <c r="C19" s="47">
        <v>0</v>
      </c>
      <c r="D19" s="47">
        <v>0</v>
      </c>
      <c r="E19" s="47">
        <f t="shared" si="5"/>
        <v>0</v>
      </c>
      <c r="F19" s="47">
        <v>0</v>
      </c>
      <c r="G19" s="47">
        <v>0</v>
      </c>
      <c r="H19" s="47">
        <f t="shared" si="4"/>
        <v>0</v>
      </c>
    </row>
    <row r="20" spans="1:8" x14ac:dyDescent="0.2">
      <c r="A20" s="49"/>
      <c r="B20" s="53" t="s">
        <v>135</v>
      </c>
      <c r="C20" s="47">
        <v>2895477.94</v>
      </c>
      <c r="D20" s="47">
        <v>1258352.76</v>
      </c>
      <c r="E20" s="47">
        <f t="shared" si="5"/>
        <v>4153830.7</v>
      </c>
      <c r="F20" s="47">
        <v>3971047.65</v>
      </c>
      <c r="G20" s="47">
        <v>3958509.59</v>
      </c>
      <c r="H20" s="47">
        <f t="shared" si="4"/>
        <v>182783.05000000028</v>
      </c>
    </row>
    <row r="21" spans="1:8" x14ac:dyDescent="0.2">
      <c r="A21" s="49"/>
      <c r="B21" s="53" t="s">
        <v>136</v>
      </c>
      <c r="C21" s="47">
        <v>0</v>
      </c>
      <c r="D21" s="47">
        <v>0</v>
      </c>
      <c r="E21" s="47">
        <f t="shared" si="5"/>
        <v>0</v>
      </c>
      <c r="F21" s="47">
        <v>0</v>
      </c>
      <c r="G21" s="47">
        <v>0</v>
      </c>
      <c r="H21" s="47">
        <f t="shared" si="4"/>
        <v>0</v>
      </c>
    </row>
    <row r="22" spans="1:8" x14ac:dyDescent="0.2">
      <c r="A22" s="49"/>
      <c r="B22" s="53" t="s">
        <v>137</v>
      </c>
      <c r="C22" s="47">
        <v>0</v>
      </c>
      <c r="D22" s="47">
        <v>0</v>
      </c>
      <c r="E22" s="47">
        <f t="shared" si="5"/>
        <v>0</v>
      </c>
      <c r="F22" s="47">
        <v>0</v>
      </c>
      <c r="G22" s="47">
        <v>0</v>
      </c>
      <c r="H22" s="47">
        <f t="shared" si="4"/>
        <v>0</v>
      </c>
    </row>
    <row r="23" spans="1:8" x14ac:dyDescent="0.2">
      <c r="A23" s="49"/>
      <c r="B23" s="53" t="s">
        <v>138</v>
      </c>
      <c r="C23" s="47">
        <v>34206505.43</v>
      </c>
      <c r="D23" s="47">
        <v>-11769437.6</v>
      </c>
      <c r="E23" s="47">
        <f t="shared" si="5"/>
        <v>22437067.829999998</v>
      </c>
      <c r="F23" s="47">
        <v>13567039.27</v>
      </c>
      <c r="G23" s="47">
        <v>13371492.529999999</v>
      </c>
      <c r="H23" s="47">
        <f t="shared" si="4"/>
        <v>8870028.5599999987</v>
      </c>
    </row>
    <row r="24" spans="1:8" x14ac:dyDescent="0.2">
      <c r="A24" s="51"/>
      <c r="B24" s="53"/>
      <c r="C24" s="47"/>
      <c r="D24" s="47"/>
      <c r="E24" s="47"/>
      <c r="F24" s="47"/>
      <c r="G24" s="47"/>
      <c r="H24" s="47"/>
    </row>
    <row r="25" spans="1:8" x14ac:dyDescent="0.2">
      <c r="A25" s="52" t="s">
        <v>139</v>
      </c>
      <c r="B25" s="54"/>
      <c r="C25" s="47">
        <f t="shared" ref="C25:H25" si="6">SUM(C26:C34)</f>
        <v>783992.91</v>
      </c>
      <c r="D25" s="47">
        <f t="shared" si="6"/>
        <v>632898.73</v>
      </c>
      <c r="E25" s="47">
        <f t="shared" si="6"/>
        <v>1416891.64</v>
      </c>
      <c r="F25" s="47">
        <f t="shared" si="6"/>
        <v>1270597.92</v>
      </c>
      <c r="G25" s="47">
        <f t="shared" si="6"/>
        <v>1264953.6400000001</v>
      </c>
      <c r="H25" s="47">
        <f t="shared" si="6"/>
        <v>146293.71999999986</v>
      </c>
    </row>
    <row r="26" spans="1:8" x14ac:dyDescent="0.2">
      <c r="A26" s="49"/>
      <c r="B26" s="53" t="s">
        <v>140</v>
      </c>
      <c r="C26" s="47">
        <v>404773.38</v>
      </c>
      <c r="D26" s="47">
        <v>455096.8</v>
      </c>
      <c r="E26" s="47">
        <f>C26+D26</f>
        <v>859870.17999999993</v>
      </c>
      <c r="F26" s="47">
        <v>750624.79</v>
      </c>
      <c r="G26" s="47">
        <v>745642.88</v>
      </c>
      <c r="H26" s="47">
        <f t="shared" ref="H26:H34" si="7">E26-F26</f>
        <v>109245.3899999999</v>
      </c>
    </row>
    <row r="27" spans="1:8" x14ac:dyDescent="0.2">
      <c r="A27" s="49"/>
      <c r="B27" s="53" t="s">
        <v>141</v>
      </c>
      <c r="C27" s="47">
        <v>0</v>
      </c>
      <c r="D27" s="47">
        <v>0</v>
      </c>
      <c r="E27" s="47">
        <f t="shared" ref="E27:E34" si="8">C27+D27</f>
        <v>0</v>
      </c>
      <c r="F27" s="47">
        <v>0</v>
      </c>
      <c r="G27" s="47">
        <v>0</v>
      </c>
      <c r="H27" s="47">
        <f t="shared" si="7"/>
        <v>0</v>
      </c>
    </row>
    <row r="28" spans="1:8" x14ac:dyDescent="0.2">
      <c r="A28" s="49"/>
      <c r="B28" s="53" t="s">
        <v>142</v>
      </c>
      <c r="C28" s="47">
        <v>0</v>
      </c>
      <c r="D28" s="47">
        <v>0</v>
      </c>
      <c r="E28" s="47">
        <f t="shared" si="8"/>
        <v>0</v>
      </c>
      <c r="F28" s="47">
        <v>0</v>
      </c>
      <c r="G28" s="47">
        <v>0</v>
      </c>
      <c r="H28" s="47">
        <f t="shared" si="7"/>
        <v>0</v>
      </c>
    </row>
    <row r="29" spans="1:8" x14ac:dyDescent="0.2">
      <c r="A29" s="49"/>
      <c r="B29" s="53" t="s">
        <v>143</v>
      </c>
      <c r="C29" s="47">
        <v>0</v>
      </c>
      <c r="D29" s="47">
        <v>0</v>
      </c>
      <c r="E29" s="47">
        <f t="shared" si="8"/>
        <v>0</v>
      </c>
      <c r="F29" s="47">
        <v>0</v>
      </c>
      <c r="G29" s="47">
        <v>0</v>
      </c>
      <c r="H29" s="47">
        <f t="shared" si="7"/>
        <v>0</v>
      </c>
    </row>
    <row r="30" spans="1:8" x14ac:dyDescent="0.2">
      <c r="A30" s="49"/>
      <c r="B30" s="53" t="s">
        <v>144</v>
      </c>
      <c r="C30" s="47">
        <v>0</v>
      </c>
      <c r="D30" s="47">
        <v>0</v>
      </c>
      <c r="E30" s="47">
        <f t="shared" si="8"/>
        <v>0</v>
      </c>
      <c r="F30" s="47">
        <v>0</v>
      </c>
      <c r="G30" s="47">
        <v>0</v>
      </c>
      <c r="H30" s="47">
        <f t="shared" si="7"/>
        <v>0</v>
      </c>
    </row>
    <row r="31" spans="1:8" x14ac:dyDescent="0.2">
      <c r="A31" s="49"/>
      <c r="B31" s="53" t="s">
        <v>145</v>
      </c>
      <c r="C31" s="47">
        <v>0</v>
      </c>
      <c r="D31" s="47">
        <v>0</v>
      </c>
      <c r="E31" s="47">
        <f t="shared" si="8"/>
        <v>0</v>
      </c>
      <c r="F31" s="47">
        <v>0</v>
      </c>
      <c r="G31" s="47">
        <v>0</v>
      </c>
      <c r="H31" s="47">
        <f t="shared" si="7"/>
        <v>0</v>
      </c>
    </row>
    <row r="32" spans="1:8" x14ac:dyDescent="0.2">
      <c r="A32" s="49"/>
      <c r="B32" s="53" t="s">
        <v>146</v>
      </c>
      <c r="C32" s="47">
        <v>379219.53</v>
      </c>
      <c r="D32" s="47">
        <v>177801.93</v>
      </c>
      <c r="E32" s="47">
        <f t="shared" si="8"/>
        <v>557021.46</v>
      </c>
      <c r="F32" s="47">
        <v>519973.13</v>
      </c>
      <c r="G32" s="47">
        <v>519310.76</v>
      </c>
      <c r="H32" s="47">
        <f t="shared" si="7"/>
        <v>37048.329999999958</v>
      </c>
    </row>
    <row r="33" spans="1:8" x14ac:dyDescent="0.2">
      <c r="A33" s="49"/>
      <c r="B33" s="53" t="s">
        <v>147</v>
      </c>
      <c r="C33" s="47">
        <v>0</v>
      </c>
      <c r="D33" s="47">
        <v>0</v>
      </c>
      <c r="E33" s="47">
        <f t="shared" si="8"/>
        <v>0</v>
      </c>
      <c r="F33" s="47">
        <v>0</v>
      </c>
      <c r="G33" s="47">
        <v>0</v>
      </c>
      <c r="H33" s="47">
        <f t="shared" si="7"/>
        <v>0</v>
      </c>
    </row>
    <row r="34" spans="1:8" x14ac:dyDescent="0.2">
      <c r="A34" s="49"/>
      <c r="B34" s="53" t="s">
        <v>148</v>
      </c>
      <c r="C34" s="47">
        <v>0</v>
      </c>
      <c r="D34" s="47">
        <v>0</v>
      </c>
      <c r="E34" s="47">
        <f t="shared" si="8"/>
        <v>0</v>
      </c>
      <c r="F34" s="47">
        <v>0</v>
      </c>
      <c r="G34" s="47">
        <v>0</v>
      </c>
      <c r="H34" s="47">
        <f t="shared" si="7"/>
        <v>0</v>
      </c>
    </row>
    <row r="35" spans="1:8" x14ac:dyDescent="0.2">
      <c r="A35" s="51"/>
      <c r="B35" s="53"/>
      <c r="C35" s="47"/>
      <c r="D35" s="47"/>
      <c r="E35" s="47"/>
      <c r="F35" s="47"/>
      <c r="G35" s="47"/>
      <c r="H35" s="47"/>
    </row>
    <row r="36" spans="1:8" x14ac:dyDescent="0.2">
      <c r="A36" s="52" t="s">
        <v>149</v>
      </c>
      <c r="B36" s="54"/>
      <c r="C36" s="47">
        <f t="shared" ref="C36:H36" si="9">SUM(C37:C40)</f>
        <v>0</v>
      </c>
      <c r="D36" s="47">
        <f t="shared" si="9"/>
        <v>0</v>
      </c>
      <c r="E36" s="47">
        <f t="shared" si="9"/>
        <v>0</v>
      </c>
      <c r="F36" s="47">
        <f t="shared" si="9"/>
        <v>0</v>
      </c>
      <c r="G36" s="47">
        <f t="shared" si="9"/>
        <v>0</v>
      </c>
      <c r="H36" s="47">
        <f t="shared" si="9"/>
        <v>0</v>
      </c>
    </row>
    <row r="37" spans="1:8" x14ac:dyDescent="0.2">
      <c r="A37" s="49"/>
      <c r="B37" s="53" t="s">
        <v>150</v>
      </c>
      <c r="C37" s="47">
        <v>0</v>
      </c>
      <c r="D37" s="47">
        <v>0</v>
      </c>
      <c r="E37" s="47">
        <f>C37+D37</f>
        <v>0</v>
      </c>
      <c r="F37" s="47">
        <v>0</v>
      </c>
      <c r="G37" s="47">
        <v>0</v>
      </c>
      <c r="H37" s="47">
        <f t="shared" ref="H37:H40" si="10">E37-F37</f>
        <v>0</v>
      </c>
    </row>
    <row r="38" spans="1:8" ht="22.5" x14ac:dyDescent="0.2">
      <c r="A38" s="49"/>
      <c r="B38" s="53" t="s">
        <v>151</v>
      </c>
      <c r="C38" s="47">
        <v>0</v>
      </c>
      <c r="D38" s="47">
        <v>0</v>
      </c>
      <c r="E38" s="47">
        <f t="shared" ref="E38:E40" si="11">C38+D38</f>
        <v>0</v>
      </c>
      <c r="F38" s="47">
        <v>0</v>
      </c>
      <c r="G38" s="47">
        <v>0</v>
      </c>
      <c r="H38" s="47">
        <f t="shared" si="10"/>
        <v>0</v>
      </c>
    </row>
    <row r="39" spans="1:8" x14ac:dyDescent="0.2">
      <c r="A39" s="49"/>
      <c r="B39" s="53" t="s">
        <v>152</v>
      </c>
      <c r="C39" s="47">
        <v>0</v>
      </c>
      <c r="D39" s="47">
        <v>0</v>
      </c>
      <c r="E39" s="47">
        <f t="shared" si="11"/>
        <v>0</v>
      </c>
      <c r="F39" s="47">
        <v>0</v>
      </c>
      <c r="G39" s="47">
        <v>0</v>
      </c>
      <c r="H39" s="47">
        <f t="shared" si="10"/>
        <v>0</v>
      </c>
    </row>
    <row r="40" spans="1:8" x14ac:dyDescent="0.2">
      <c r="A40" s="49"/>
      <c r="B40" s="53" t="s">
        <v>153</v>
      </c>
      <c r="C40" s="47">
        <v>0</v>
      </c>
      <c r="D40" s="47">
        <v>0</v>
      </c>
      <c r="E40" s="47">
        <f t="shared" si="11"/>
        <v>0</v>
      </c>
      <c r="F40" s="47">
        <v>0</v>
      </c>
      <c r="G40" s="47">
        <v>0</v>
      </c>
      <c r="H40" s="47">
        <f t="shared" si="10"/>
        <v>0</v>
      </c>
    </row>
    <row r="41" spans="1:8" x14ac:dyDescent="0.2">
      <c r="A41" s="51"/>
      <c r="B41" s="53"/>
      <c r="C41" s="47"/>
      <c r="D41" s="47"/>
      <c r="E41" s="47"/>
      <c r="F41" s="47"/>
      <c r="G41" s="47"/>
      <c r="H41" s="47"/>
    </row>
    <row r="42" spans="1:8" x14ac:dyDescent="0.2">
      <c r="A42" s="57"/>
      <c r="B42" s="58" t="s">
        <v>16</v>
      </c>
      <c r="C42" s="48">
        <f t="shared" ref="C42:H42" si="12">SUM(C36+C25+C16+C6)</f>
        <v>101381600</v>
      </c>
      <c r="D42" s="48">
        <f t="shared" si="12"/>
        <v>88802447.470000014</v>
      </c>
      <c r="E42" s="48">
        <f t="shared" si="12"/>
        <v>190184047.47</v>
      </c>
      <c r="F42" s="48">
        <f t="shared" si="12"/>
        <v>179731985.61000001</v>
      </c>
      <c r="G42" s="48">
        <f t="shared" si="12"/>
        <v>177782832.20999998</v>
      </c>
      <c r="H42" s="48">
        <f t="shared" si="12"/>
        <v>10452061.860000007</v>
      </c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2.75" x14ac:dyDescent="0.2">
      <c r="A44" s="14"/>
      <c r="B44" s="15" t="s">
        <v>27</v>
      </c>
      <c r="C44" s="16"/>
      <c r="D44" s="17"/>
      <c r="E44" s="14"/>
      <c r="F44" s="14"/>
      <c r="G44" s="14"/>
      <c r="H44" s="14"/>
    </row>
    <row r="45" spans="1:8" x14ac:dyDescent="0.2">
      <c r="A45" s="14"/>
      <c r="B45" s="16"/>
      <c r="C45" s="16"/>
      <c r="D45" s="17"/>
      <c r="E45" s="14"/>
      <c r="F45" s="14"/>
      <c r="G45" s="14"/>
      <c r="H45" s="14"/>
    </row>
    <row r="46" spans="1:8" x14ac:dyDescent="0.2">
      <c r="B46" s="16"/>
      <c r="C46" s="16"/>
      <c r="D46" s="17"/>
    </row>
    <row r="47" spans="1:8" ht="14.25" x14ac:dyDescent="0.2">
      <c r="B47" s="18"/>
      <c r="C47" s="18"/>
      <c r="D47" s="19"/>
    </row>
    <row r="48" spans="1:8" ht="14.25" x14ac:dyDescent="0.2">
      <c r="B48" s="18"/>
      <c r="C48" s="18"/>
      <c r="D48" s="19"/>
    </row>
    <row r="49" spans="2:4" ht="12.75" x14ac:dyDescent="0.2">
      <c r="B49" s="20" t="s">
        <v>28</v>
      </c>
      <c r="C49" s="71" t="s">
        <v>29</v>
      </c>
      <c r="D49" s="71"/>
    </row>
    <row r="50" spans="2:4" x14ac:dyDescent="0.2">
      <c r="B50" s="21" t="s">
        <v>155</v>
      </c>
      <c r="C50" s="59" t="s">
        <v>157</v>
      </c>
      <c r="D50" s="59"/>
    </row>
    <row r="51" spans="2:4" x14ac:dyDescent="0.2">
      <c r="B51" s="21" t="s">
        <v>156</v>
      </c>
      <c r="C51" s="59" t="s">
        <v>30</v>
      </c>
      <c r="D51" s="59"/>
    </row>
  </sheetData>
  <sheetProtection formatCells="0" formatColumns="0" formatRows="0" autoFilter="0"/>
  <mergeCells count="7">
    <mergeCell ref="C50:D50"/>
    <mergeCell ref="C51:D51"/>
    <mergeCell ref="A1:H1"/>
    <mergeCell ref="A2:B4"/>
    <mergeCell ref="C2:G2"/>
    <mergeCell ref="H2:H3"/>
    <mergeCell ref="C49:D4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 EGRESOS</cp:lastModifiedBy>
  <cp:lastPrinted>2021-10-08T15:50:23Z</cp:lastPrinted>
  <dcterms:created xsi:type="dcterms:W3CDTF">2014-02-10T03:37:14Z</dcterms:created>
  <dcterms:modified xsi:type="dcterms:W3CDTF">2022-02-04T19:53:56Z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