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MESTRE 2020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27" i="4" l="1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66" i="4" l="1"/>
  <c r="G66" i="4"/>
  <c r="F66" i="4"/>
  <c r="E66" i="4"/>
  <c r="D66" i="4"/>
  <c r="H64" i="4"/>
  <c r="H62" i="4"/>
  <c r="H60" i="4"/>
  <c r="H58" i="4"/>
  <c r="H56" i="4"/>
  <c r="H54" i="4"/>
  <c r="H52" i="4"/>
  <c r="E64" i="4"/>
  <c r="E62" i="4"/>
  <c r="E60" i="4"/>
  <c r="E58" i="4"/>
  <c r="E56" i="4"/>
  <c r="E54" i="4"/>
  <c r="E52" i="4"/>
  <c r="C66" i="4"/>
  <c r="H44" i="4"/>
  <c r="G44" i="4"/>
  <c r="F44" i="4"/>
  <c r="H42" i="4"/>
  <c r="H41" i="4"/>
  <c r="H40" i="4"/>
  <c r="H39" i="4"/>
  <c r="E44" i="4"/>
  <c r="E42" i="4"/>
  <c r="E41" i="4"/>
  <c r="E40" i="4"/>
  <c r="E39" i="4"/>
  <c r="D44" i="4"/>
  <c r="C4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30" i="4"/>
  <c r="F30" i="4"/>
  <c r="D30" i="4"/>
  <c r="C30" i="4"/>
  <c r="H30" i="4" l="1"/>
  <c r="E30" i="4"/>
  <c r="H40" i="5" l="1"/>
  <c r="H39" i="5"/>
  <c r="H38" i="5"/>
  <c r="H37" i="5"/>
  <c r="H36" i="5" s="1"/>
  <c r="H34" i="5"/>
  <c r="H33" i="5"/>
  <c r="H31" i="5"/>
  <c r="H30" i="5"/>
  <c r="H29" i="5"/>
  <c r="H28" i="5"/>
  <c r="H27" i="5"/>
  <c r="H22" i="5"/>
  <c r="H21" i="5"/>
  <c r="H19" i="5"/>
  <c r="H12" i="5"/>
  <c r="H10" i="5"/>
  <c r="H8" i="5"/>
  <c r="E40" i="5"/>
  <c r="E39" i="5"/>
  <c r="E38" i="5"/>
  <c r="E36" i="5" s="1"/>
  <c r="E37" i="5"/>
  <c r="E34" i="5"/>
  <c r="E33" i="5"/>
  <c r="E32" i="5"/>
  <c r="H32" i="5" s="1"/>
  <c r="E31" i="5"/>
  <c r="E30" i="5"/>
  <c r="E29" i="5"/>
  <c r="E28" i="5"/>
  <c r="E27" i="5"/>
  <c r="E26" i="5"/>
  <c r="H26" i="5" s="1"/>
  <c r="E23" i="5"/>
  <c r="H23" i="5" s="1"/>
  <c r="E22" i="5"/>
  <c r="E21" i="5"/>
  <c r="E20" i="5"/>
  <c r="H20" i="5" s="1"/>
  <c r="E19" i="5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E9" i="5"/>
  <c r="H9" i="5" s="1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67" i="6"/>
  <c r="H66" i="6"/>
  <c r="H63" i="6"/>
  <c r="H62" i="6"/>
  <c r="H61" i="6"/>
  <c r="H60" i="6"/>
  <c r="H59" i="6"/>
  <c r="H58" i="6"/>
  <c r="H56" i="6"/>
  <c r="H55" i="6"/>
  <c r="H51" i="6"/>
  <c r="H50" i="6"/>
  <c r="H48" i="6"/>
  <c r="H42" i="6"/>
  <c r="H41" i="6"/>
  <c r="H40" i="6"/>
  <c r="H39" i="6"/>
  <c r="H38" i="6"/>
  <c r="H36" i="6"/>
  <c r="H34" i="6"/>
  <c r="H21" i="6"/>
  <c r="H12" i="6"/>
  <c r="H11" i="6"/>
  <c r="E76" i="6"/>
  <c r="E75" i="6"/>
  <c r="E74" i="6"/>
  <c r="E73" i="6"/>
  <c r="E72" i="6"/>
  <c r="E71" i="6"/>
  <c r="H71" i="6" s="1"/>
  <c r="E70" i="6"/>
  <c r="H70" i="6" s="1"/>
  <c r="E68" i="6"/>
  <c r="H68" i="6" s="1"/>
  <c r="E67" i="6"/>
  <c r="E66" i="6"/>
  <c r="E64" i="6"/>
  <c r="H64" i="6" s="1"/>
  <c r="E63" i="6"/>
  <c r="E62" i="6"/>
  <c r="E61" i="6"/>
  <c r="E60" i="6"/>
  <c r="E59" i="6"/>
  <c r="E58" i="6"/>
  <c r="E56" i="6"/>
  <c r="E55" i="6"/>
  <c r="E54" i="6"/>
  <c r="H54" i="6" s="1"/>
  <c r="E52" i="6"/>
  <c r="H52" i="6" s="1"/>
  <c r="E51" i="6"/>
  <c r="E50" i="6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E33" i="6" s="1"/>
  <c r="C23" i="6"/>
  <c r="C13" i="6"/>
  <c r="C5" i="6"/>
  <c r="H25" i="5" l="1"/>
  <c r="C42" i="5"/>
  <c r="H16" i="5"/>
  <c r="G42" i="5"/>
  <c r="F42" i="5"/>
  <c r="D42" i="5"/>
  <c r="E6" i="5"/>
  <c r="H6" i="5"/>
  <c r="E16" i="8"/>
  <c r="H6" i="8"/>
  <c r="H16" i="8" s="1"/>
  <c r="E69" i="6"/>
  <c r="H69" i="6" s="1"/>
  <c r="E65" i="6"/>
  <c r="H65" i="6" s="1"/>
  <c r="E53" i="6"/>
  <c r="H53" i="6" s="1"/>
  <c r="E43" i="6"/>
  <c r="H43" i="6" s="1"/>
  <c r="H33" i="6"/>
  <c r="E23" i="6"/>
  <c r="H23" i="6" s="1"/>
  <c r="F77" i="6"/>
  <c r="C77" i="6"/>
  <c r="G77" i="6"/>
  <c r="E13" i="6"/>
  <c r="H13" i="6" s="1"/>
  <c r="D77" i="6"/>
  <c r="E5" i="6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<sst xmlns="http://schemas.openxmlformats.org/spreadsheetml/2006/main" count="239" uniqueCount="162">
  <si>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</si>
  <si>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</si>
  <si>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</si>
  <si>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</si>
  <si>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</si>
  <si>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</si>
  <si>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</si>
  <si>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</si>
  <si>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</si>
  <si>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</si>
  <si>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</si>
  <si>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</si>
  <si>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</si>
  <si>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</si>
  <si>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</si>
  <si>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</si>
  <si>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</si>
  <si>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</si>
  <si>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</si>
  <si>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</si>
  <si>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</si>
  <si>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</si>
  <si>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</si>
  <si>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</si>
  <si>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</si>
  <si>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</si>
  <si>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</si>
  <si>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</si>
  <si>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</si>
  <si>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</si>
  <si>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</si>
  <si>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</si>
  <si>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</si>
  <si>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</si>
  <si>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</si>
  <si>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</si>
  <si>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</si>
  <si>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</si>
  <si>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</si>
  <si>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</si>
  <si>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</si>
  <si>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</si>
  <si>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</si>
  <si>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</si>
  <si>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</si>
  <si>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</si>
  <si>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</si>
  <si>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</si>
  <si>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</si>
  <si>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</si>
  <si>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</si>
  <si>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</si>
  <si>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</si>
  <si>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</si>
  <si>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</si>
  <si>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</si>
  <si>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</si>
  <si>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</si>
  <si>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</si>
  <si>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</si>
  <si>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</si>
  <si>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</si>
  <si>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</si>
  <si>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</si>
  <si>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</si>
  <si>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</si>
  <si>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</si>
  <si>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</si>
  <si>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</si>
  <si>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</si>
  <si>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</si>
  <si>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</si>
  <si>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</si>
  <si>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</si>
  <si>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</si>
  <si>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</si>
  <si>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</si>
  <si>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</si>
  <si>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</si>
  <si>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</si>
  <si>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</si>
  <si>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</si>
  <si>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</si>
  <si>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</si>
  <si>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</si>
  <si>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</si>
  <si>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</si>
  <si>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</si>
  <si>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</si>
  <si>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</si>
  <si>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</si>
  <si>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</si>
  <si>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</si>
  <si>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</si>
  <si>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</si>
  <si>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</si>
  <si>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</si>
  <si>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</si>
  <si>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</si>
  <si>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</si>
  <si>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</si>
  <si>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</si>
  <si>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</si>
  <si>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</si>
  <si>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</si>
  <si>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</si>
  <si>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</si>
  <si>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</si>
  <si>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</si>
  <si>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</si>
  <si>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</si>
  <si>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</si>
  <si>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</si>
  <si>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</si>
  <si>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</si>
  <si>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</si>
  <si>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</si>
  <si>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</si>
  <si>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</si>
  <si>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</si>
  <si>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</si>
  <si>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</si>
  <si>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</si>
  <si>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</si>
  <si>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</si>
  <si>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</si>
  <si>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</si>
  <si>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</si>
  <si>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VICTORIA GTO
ESTADO ANALÍTICO DEL EJERCICIO DEL PRESUPUESTO DE EGRESOS
Clasificación por Objeto del Gasto (Capítulo y Concepto)
Del 1 de Enero al AL 31 DE MARZO DEL 2020</t>
  </si>
  <si>
    <t>MUNICIPIO DE VICTORIA GTO
ESTADO ANALÍTICO DEL EJERCICIO DEL PRESUPUESTO DE EGRESOS
Clasificación Económica (por Tipo de Gasto)
Del 1 de Enero al AL 31 DE MARZO DEL 2020</t>
  </si>
  <si>
    <t>PRESIDENTE</t>
  </si>
  <si>
    <t>REGIDORES</t>
  </si>
  <si>
    <t>SINDICATURA</t>
  </si>
  <si>
    <t>SECRETARIA H AYUNTAMIENTO</t>
  </si>
  <si>
    <t>DIRECCION DE CONTRALORIA</t>
  </si>
  <si>
    <t>DIRECCION DE PLANEACION</t>
  </si>
  <si>
    <t>TESORERIA</t>
  </si>
  <si>
    <t>UNIDAD DE ACCESO A LA INFORMACION</t>
  </si>
  <si>
    <t>ACCION DEPORTIVA</t>
  </si>
  <si>
    <t>CASA DE LA CULTURA</t>
  </si>
  <si>
    <t>DIRECCION DE DESARROLLO SOCIAL Y HUMANO</t>
  </si>
  <si>
    <t>DIRECCION DE OBRAS PUBLICAS</t>
  </si>
  <si>
    <t>DIRECCION DE DESARROLLO ECONOMICO</t>
  </si>
  <si>
    <t>TURISMO</t>
  </si>
  <si>
    <t>SEGURIDAD PUBLICA</t>
  </si>
  <si>
    <t>TRANSITO Y PROTECCIÓN CIVIL</t>
  </si>
  <si>
    <t>PROTECCION CIVIL</t>
  </si>
  <si>
    <t>ECOLOGIA Y AGUA POTABLE</t>
  </si>
  <si>
    <t>OFICIALIA MAYOR</t>
  </si>
  <si>
    <t>EDUCACION</t>
  </si>
  <si>
    <t>INSTANCIA MUNICIPAL DE LA MUJER</t>
  </si>
  <si>
    <t>MUNICIPIO DE VICTORIA GTO
ESTADO ANALÍTICO DEL EJERCICIO DEL PRESUPUESTO DE EGRESOS
Clasificación Administrativa
Del 1 de Enero al AL 31 DE MARZO DEL 2020</t>
  </si>
  <si>
    <t>Gobierno (Federal/Estatal/Municipal) de MUNICIPIO DE VICTORIA GTO
Estado Analítico del Ejercicio del Presupuesto de Egresos
Clasificación Administrativa
Del 1 de Enero al AL 31 DE MARZO DEL 2020</t>
  </si>
  <si>
    <t>Sector Paraestatal del Gobierno (Federal/Estatal/Municipal) de MUNICIPIO DE VICTORIA GTO
Estado Analítico del Ejercicio del Presupuesto de Egresos
Clasificación Administrativa
Del 1 de Enero al AL 31 DE MARZO DEL 2020</t>
  </si>
  <si>
    <t>MUNICIPIO DE VICTORIA GTO
ESTADO ANALÍTICO DEL EJERCICIO DEL PRESUPUESTO DE EGRESOS
Clasificación Funcional (Finalidad y Función)
Del 1 de Enero al AL 31 DE MARZO DEL 2020</t>
  </si>
  <si>
    <t>“Bajo protesta de decir verdad declaramos que los Estados Financieros y sus notas, son razonablemente correctos y son responsabilidad del emisor”.</t>
  </si>
  <si>
    <t xml:space="preserve">                       ______________________________________________</t>
  </si>
  <si>
    <t xml:space="preserve">           _____________________________________________</t>
  </si>
  <si>
    <t>LIC.BERENICE MONTES ESTRADA</t>
  </si>
  <si>
    <t xml:space="preserve">                         LIA MARICSA CORONA VELAZQUEZ</t>
  </si>
  <si>
    <t>PRESIDENTE MUNICIPAL</t>
  </si>
  <si>
    <t xml:space="preserve">                        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</si>
</sst>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8" fillId="0" borderId="0" xfId="7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6" fillId="0" borderId="0" xfId="8" applyFont="1" applyBorder="1" applyAlignment="1" applyProtection="1">
      <alignment vertical="top" wrapText="1"/>
      <protection locked="0"/>
    </xf>
    <xf numFmtId="4" fontId="6" fillId="0" borderId="0" xfId="8" applyNumberFormat="1" applyFont="1" applyBorder="1" applyAlignment="1" applyProtection="1">
      <alignment vertical="top"/>
      <protection locked="0"/>
    </xf>
    <xf numFmtId="0" fontId="6" fillId="0" borderId="0" xfId="8" applyFont="1" applyBorder="1" applyAlignment="1" applyProtection="1">
      <alignment horizontal="center" vertical="center" wrapText="1"/>
      <protection locked="0"/>
    </xf>
    <xf numFmtId="0" fontId="6" fillId="0" borderId="0" xfId="8" applyFont="1" applyBorder="1" applyAlignment="1" applyProtection="1">
      <alignment vertical="top"/>
      <protection locked="0"/>
    </xf>
    <xf numFmtId="0" fontId="6" fillId="0" borderId="6" xfId="8" applyFont="1" applyBorder="1" applyAlignment="1" applyProtection="1">
      <alignment vertical="top" wrapText="1"/>
      <protection locked="0"/>
    </xf>
    <xf numFmtId="4" fontId="6" fillId="0" borderId="6" xfId="8" applyNumberFormat="1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1514475</xdr:colOff>
      <xdr:row>2</xdr:row>
      <xdr:rowOff>156658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47850" cy="928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1428750</xdr:colOff>
      <xdr:row>2</xdr:row>
      <xdr:rowOff>27478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799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1466850</xdr:colOff>
      <xdr:row>2</xdr:row>
      <xdr:rowOff>104029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875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opLeftCell="A70" workbookViewId="0">
      <selection activeCell="B90" sqref="B9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2" t="s">
        <v>128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54</v>
      </c>
      <c r="B2" s="68"/>
      <c r="C2" s="62" t="s">
        <v>60</v>
      </c>
      <c r="D2" s="63"/>
      <c r="E2" s="63"/>
      <c r="F2" s="63"/>
      <c r="G2" s="64"/>
      <c r="H2" s="65" t="s">
        <v>59</v>
      </c>
    </row>
    <row r="3" spans="1:8" ht="24.95" customHeight="1" x14ac:dyDescent="0.2">
      <c r="A3" s="69"/>
      <c r="B3" s="70"/>
      <c r="C3" s="50" t="s">
        <v>55</v>
      </c>
      <c r="D3" s="50" t="s">
        <v>125</v>
      </c>
      <c r="E3" s="50" t="s">
        <v>56</v>
      </c>
      <c r="F3" s="50" t="s">
        <v>57</v>
      </c>
      <c r="G3" s="50" t="s">
        <v>58</v>
      </c>
      <c r="H3" s="66"/>
    </row>
    <row r="4" spans="1:8" x14ac:dyDescent="0.2">
      <c r="A4" s="71"/>
      <c r="B4" s="72"/>
      <c r="C4" s="51">
        <v>1</v>
      </c>
      <c r="D4" s="51">
        <v>2</v>
      </c>
      <c r="E4" s="51" t="s">
        <v>126</v>
      </c>
      <c r="F4" s="51">
        <v>4</v>
      </c>
      <c r="G4" s="51">
        <v>5</v>
      </c>
      <c r="H4" s="51" t="s">
        <v>127</v>
      </c>
    </row>
    <row r="5" spans="1:8" x14ac:dyDescent="0.2">
      <c r="A5" s="46" t="s">
        <v>61</v>
      </c>
      <c r="B5" s="7"/>
      <c r="C5" s="12">
        <f>SUM(C6:C12)</f>
        <v>32539578.990000002</v>
      </c>
      <c r="D5" s="12">
        <f>SUM(D6:D12)</f>
        <v>124377.58000000002</v>
      </c>
      <c r="E5" s="12">
        <f>C5+D5</f>
        <v>32663956.57</v>
      </c>
      <c r="F5" s="12">
        <f>SUM(F6:F12)</f>
        <v>6592587.3600000003</v>
      </c>
      <c r="G5" s="12">
        <f>SUM(G6:G12)</f>
        <v>6592587.3600000003</v>
      </c>
      <c r="H5" s="12">
        <f>E5-F5</f>
        <v>26071369.210000001</v>
      </c>
    </row>
    <row r="6" spans="1:8" x14ac:dyDescent="0.2">
      <c r="A6" s="47">
        <v>1100</v>
      </c>
      <c r="B6" s="9" t="s">
        <v>70</v>
      </c>
      <c r="C6" s="13">
        <v>20550981.640000001</v>
      </c>
      <c r="D6" s="13">
        <v>-50382.45</v>
      </c>
      <c r="E6" s="13">
        <f t="shared" ref="E6:E69" si="0">C6+D6</f>
        <v>20500599.190000001</v>
      </c>
      <c r="F6" s="13">
        <v>4874913.32</v>
      </c>
      <c r="G6" s="13">
        <v>4874913.32</v>
      </c>
      <c r="H6" s="13">
        <f t="shared" ref="H6:H69" si="1">E6-F6</f>
        <v>15625685.870000001</v>
      </c>
    </row>
    <row r="7" spans="1:8" x14ac:dyDescent="0.2">
      <c r="A7" s="47">
        <v>1200</v>
      </c>
      <c r="B7" s="9" t="s">
        <v>71</v>
      </c>
      <c r="C7" s="13">
        <v>4900069.37</v>
      </c>
      <c r="D7" s="13">
        <v>62382.559999999998</v>
      </c>
      <c r="E7" s="13">
        <f t="shared" si="0"/>
        <v>4962451.93</v>
      </c>
      <c r="F7" s="13">
        <v>1114975.68</v>
      </c>
      <c r="G7" s="13">
        <v>1114975.68</v>
      </c>
      <c r="H7" s="13">
        <f t="shared" si="1"/>
        <v>3847476.25</v>
      </c>
    </row>
    <row r="8" spans="1:8" x14ac:dyDescent="0.2">
      <c r="A8" s="47">
        <v>1300</v>
      </c>
      <c r="B8" s="9" t="s">
        <v>72</v>
      </c>
      <c r="C8" s="13">
        <v>3202092.61</v>
      </c>
      <c r="D8" s="13">
        <v>48659.74</v>
      </c>
      <c r="E8" s="13">
        <f t="shared" si="0"/>
        <v>3250752.35</v>
      </c>
      <c r="F8" s="13">
        <v>124100.72</v>
      </c>
      <c r="G8" s="13">
        <v>124100.72</v>
      </c>
      <c r="H8" s="13">
        <f t="shared" si="1"/>
        <v>3126651.63</v>
      </c>
    </row>
    <row r="9" spans="1:8" x14ac:dyDescent="0.2">
      <c r="A9" s="47">
        <v>1400</v>
      </c>
      <c r="B9" s="9" t="s">
        <v>35</v>
      </c>
      <c r="C9" s="13">
        <v>286845.28000000003</v>
      </c>
      <c r="D9" s="13">
        <v>13175</v>
      </c>
      <c r="E9" s="13">
        <f t="shared" si="0"/>
        <v>300020.28000000003</v>
      </c>
      <c r="F9" s="13">
        <v>76470.98</v>
      </c>
      <c r="G9" s="13">
        <v>76470.98</v>
      </c>
      <c r="H9" s="13">
        <f t="shared" si="1"/>
        <v>223549.30000000005</v>
      </c>
    </row>
    <row r="10" spans="1:8" x14ac:dyDescent="0.2">
      <c r="A10" s="47">
        <v>1500</v>
      </c>
      <c r="B10" s="9" t="s">
        <v>73</v>
      </c>
      <c r="C10" s="13">
        <v>3599590.09</v>
      </c>
      <c r="D10" s="13">
        <v>50542.73</v>
      </c>
      <c r="E10" s="13">
        <f t="shared" si="0"/>
        <v>3650132.82</v>
      </c>
      <c r="F10" s="13">
        <v>402126.66</v>
      </c>
      <c r="G10" s="13">
        <v>402126.66</v>
      </c>
      <c r="H10" s="13">
        <f t="shared" si="1"/>
        <v>3248006.1599999997</v>
      </c>
    </row>
    <row r="11" spans="1:8" x14ac:dyDescent="0.2">
      <c r="A11" s="47">
        <v>1600</v>
      </c>
      <c r="B11" s="9" t="s">
        <v>36</v>
      </c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</row>
    <row r="12" spans="1:8" x14ac:dyDescent="0.2">
      <c r="A12" s="47">
        <v>1700</v>
      </c>
      <c r="B12" s="9" t="s">
        <v>74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</row>
    <row r="13" spans="1:8" x14ac:dyDescent="0.2">
      <c r="A13" s="46" t="s">
        <v>62</v>
      </c>
      <c r="B13" s="7"/>
      <c r="C13" s="13">
        <f>SUM(C14:C22)</f>
        <v>7918896.1200000001</v>
      </c>
      <c r="D13" s="13">
        <f>SUM(D14:D22)</f>
        <v>338492.4</v>
      </c>
      <c r="E13" s="13">
        <f t="shared" si="0"/>
        <v>8257388.5200000005</v>
      </c>
      <c r="F13" s="13">
        <f>SUM(F14:F22)</f>
        <v>2889112.5</v>
      </c>
      <c r="G13" s="13">
        <f>SUM(G14:G22)</f>
        <v>2889112.5</v>
      </c>
      <c r="H13" s="13">
        <f t="shared" si="1"/>
        <v>5368276.0200000005</v>
      </c>
    </row>
    <row r="14" spans="1:8" x14ac:dyDescent="0.2">
      <c r="A14" s="47">
        <v>2100</v>
      </c>
      <c r="B14" s="9" t="s">
        <v>75</v>
      </c>
      <c r="C14" s="13">
        <v>663866.6</v>
      </c>
      <c r="D14" s="13">
        <v>217572.51</v>
      </c>
      <c r="E14" s="13">
        <f t="shared" si="0"/>
        <v>881439.11</v>
      </c>
      <c r="F14" s="13">
        <v>366803.6</v>
      </c>
      <c r="G14" s="13">
        <v>366803.6</v>
      </c>
      <c r="H14" s="13">
        <f t="shared" si="1"/>
        <v>514635.51</v>
      </c>
    </row>
    <row r="15" spans="1:8" x14ac:dyDescent="0.2">
      <c r="A15" s="47">
        <v>2200</v>
      </c>
      <c r="B15" s="9" t="s">
        <v>76</v>
      </c>
      <c r="C15" s="13">
        <v>1143364.5</v>
      </c>
      <c r="D15" s="13">
        <v>87685.94</v>
      </c>
      <c r="E15" s="13">
        <f t="shared" si="0"/>
        <v>1231050.44</v>
      </c>
      <c r="F15" s="13">
        <v>265690.3</v>
      </c>
      <c r="G15" s="13">
        <v>265690.3</v>
      </c>
      <c r="H15" s="13">
        <f t="shared" si="1"/>
        <v>965360.1399999999</v>
      </c>
    </row>
    <row r="16" spans="1:8" x14ac:dyDescent="0.2">
      <c r="A16" s="47">
        <v>2300</v>
      </c>
      <c r="B16" s="9" t="s">
        <v>77</v>
      </c>
      <c r="C16" s="13">
        <v>130617</v>
      </c>
      <c r="D16" s="13">
        <v>0</v>
      </c>
      <c r="E16" s="13">
        <f t="shared" si="0"/>
        <v>130617</v>
      </c>
      <c r="F16" s="13">
        <v>55680</v>
      </c>
      <c r="G16" s="13">
        <v>55680</v>
      </c>
      <c r="H16" s="13">
        <f t="shared" si="1"/>
        <v>74937</v>
      </c>
    </row>
    <row r="17" spans="1:8" x14ac:dyDescent="0.2">
      <c r="A17" s="47">
        <v>2400</v>
      </c>
      <c r="B17" s="9" t="s">
        <v>78</v>
      </c>
      <c r="C17" s="13">
        <v>842386.5</v>
      </c>
      <c r="D17" s="13">
        <v>161591.20000000001</v>
      </c>
      <c r="E17" s="13">
        <f t="shared" si="0"/>
        <v>1003977.7</v>
      </c>
      <c r="F17" s="13">
        <v>304500.34000000003</v>
      </c>
      <c r="G17" s="13">
        <v>304500.34000000003</v>
      </c>
      <c r="H17" s="13">
        <f t="shared" si="1"/>
        <v>699477.35999999987</v>
      </c>
    </row>
    <row r="18" spans="1:8" x14ac:dyDescent="0.2">
      <c r="A18" s="47">
        <v>2500</v>
      </c>
      <c r="B18" s="9" t="s">
        <v>79</v>
      </c>
      <c r="C18" s="13">
        <v>220278.51</v>
      </c>
      <c r="D18" s="13">
        <v>-133552.24</v>
      </c>
      <c r="E18" s="13">
        <f t="shared" si="0"/>
        <v>86726.270000000019</v>
      </c>
      <c r="F18" s="13">
        <v>0</v>
      </c>
      <c r="G18" s="13">
        <v>0</v>
      </c>
      <c r="H18" s="13">
        <f t="shared" si="1"/>
        <v>86726.270000000019</v>
      </c>
    </row>
    <row r="19" spans="1:8" x14ac:dyDescent="0.2">
      <c r="A19" s="47">
        <v>2600</v>
      </c>
      <c r="B19" s="9" t="s">
        <v>80</v>
      </c>
      <c r="C19" s="13">
        <v>4678780.51</v>
      </c>
      <c r="D19" s="13">
        <v>-26300</v>
      </c>
      <c r="E19" s="13">
        <f t="shared" si="0"/>
        <v>4652480.51</v>
      </c>
      <c r="F19" s="13">
        <v>1839733.7</v>
      </c>
      <c r="G19" s="13">
        <v>1839733.7</v>
      </c>
      <c r="H19" s="13">
        <f t="shared" si="1"/>
        <v>2812746.8099999996</v>
      </c>
    </row>
    <row r="20" spans="1:8" x14ac:dyDescent="0.2">
      <c r="A20" s="47">
        <v>2700</v>
      </c>
      <c r="B20" s="9" t="s">
        <v>81</v>
      </c>
      <c r="C20" s="13">
        <v>142105.5</v>
      </c>
      <c r="D20" s="13">
        <v>25056</v>
      </c>
      <c r="E20" s="13">
        <f t="shared" si="0"/>
        <v>167161.5</v>
      </c>
      <c r="F20" s="13">
        <v>37156</v>
      </c>
      <c r="G20" s="13">
        <v>37156</v>
      </c>
      <c r="H20" s="13">
        <f t="shared" si="1"/>
        <v>130005.5</v>
      </c>
    </row>
    <row r="21" spans="1:8" x14ac:dyDescent="0.2">
      <c r="A21" s="47">
        <v>2800</v>
      </c>
      <c r="B21" s="9" t="s">
        <v>82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</row>
    <row r="22" spans="1:8" x14ac:dyDescent="0.2">
      <c r="A22" s="47">
        <v>2900</v>
      </c>
      <c r="B22" s="9" t="s">
        <v>83</v>
      </c>
      <c r="C22" s="13">
        <v>97497</v>
      </c>
      <c r="D22" s="13">
        <v>6438.99</v>
      </c>
      <c r="E22" s="13">
        <f t="shared" si="0"/>
        <v>103935.99</v>
      </c>
      <c r="F22" s="13">
        <v>19548.560000000001</v>
      </c>
      <c r="G22" s="13">
        <v>19548.560000000001</v>
      </c>
      <c r="H22" s="13">
        <f t="shared" si="1"/>
        <v>84387.430000000008</v>
      </c>
    </row>
    <row r="23" spans="1:8" x14ac:dyDescent="0.2">
      <c r="A23" s="46" t="s">
        <v>63</v>
      </c>
      <c r="B23" s="7"/>
      <c r="C23" s="13">
        <f>SUM(C24:C32)</f>
        <v>15299683.73</v>
      </c>
      <c r="D23" s="13">
        <f>SUM(D24:D32)</f>
        <v>1506922.9500000002</v>
      </c>
      <c r="E23" s="13">
        <f t="shared" si="0"/>
        <v>16806606.68</v>
      </c>
      <c r="F23" s="13">
        <f>SUM(F24:F32)</f>
        <v>4842409.4799999995</v>
      </c>
      <c r="G23" s="13">
        <f>SUM(G24:G32)</f>
        <v>4842409.4799999995</v>
      </c>
      <c r="H23" s="13">
        <f t="shared" si="1"/>
        <v>11964197.199999999</v>
      </c>
    </row>
    <row r="24" spans="1:8" x14ac:dyDescent="0.2">
      <c r="A24" s="47">
        <v>3100</v>
      </c>
      <c r="B24" s="9" t="s">
        <v>84</v>
      </c>
      <c r="C24" s="13">
        <v>7882690.2300000004</v>
      </c>
      <c r="D24" s="13">
        <v>10902.99</v>
      </c>
      <c r="E24" s="13">
        <f t="shared" si="0"/>
        <v>7893593.2200000007</v>
      </c>
      <c r="F24" s="13">
        <v>1547250.01</v>
      </c>
      <c r="G24" s="13">
        <v>1547250.01</v>
      </c>
      <c r="H24" s="13">
        <f t="shared" si="1"/>
        <v>6346343.2100000009</v>
      </c>
    </row>
    <row r="25" spans="1:8" x14ac:dyDescent="0.2">
      <c r="A25" s="47">
        <v>3200</v>
      </c>
      <c r="B25" s="9" t="s">
        <v>85</v>
      </c>
      <c r="C25" s="13">
        <v>979055</v>
      </c>
      <c r="D25" s="13">
        <v>1393880.83</v>
      </c>
      <c r="E25" s="13">
        <f t="shared" si="0"/>
        <v>2372935.83</v>
      </c>
      <c r="F25" s="13">
        <v>1813899</v>
      </c>
      <c r="G25" s="13">
        <v>1813899</v>
      </c>
      <c r="H25" s="13">
        <f t="shared" si="1"/>
        <v>559036.83000000007</v>
      </c>
    </row>
    <row r="26" spans="1:8" x14ac:dyDescent="0.2">
      <c r="A26" s="47">
        <v>3300</v>
      </c>
      <c r="B26" s="9" t="s">
        <v>86</v>
      </c>
      <c r="C26" s="13">
        <v>400195</v>
      </c>
      <c r="D26" s="13">
        <v>-204499.99</v>
      </c>
      <c r="E26" s="13">
        <f t="shared" si="0"/>
        <v>195695.01</v>
      </c>
      <c r="F26" s="13">
        <v>80393.55</v>
      </c>
      <c r="G26" s="13">
        <v>80393.55</v>
      </c>
      <c r="H26" s="13">
        <f t="shared" si="1"/>
        <v>115301.46</v>
      </c>
    </row>
    <row r="27" spans="1:8" x14ac:dyDescent="0.2">
      <c r="A27" s="47">
        <v>3400</v>
      </c>
      <c r="B27" s="9" t="s">
        <v>87</v>
      </c>
      <c r="C27" s="13">
        <v>157941</v>
      </c>
      <c r="D27" s="13">
        <v>0</v>
      </c>
      <c r="E27" s="13">
        <f t="shared" si="0"/>
        <v>157941</v>
      </c>
      <c r="F27" s="13">
        <v>91844.160000000003</v>
      </c>
      <c r="G27" s="13">
        <v>91844.160000000003</v>
      </c>
      <c r="H27" s="13">
        <f t="shared" si="1"/>
        <v>66096.84</v>
      </c>
    </row>
    <row r="28" spans="1:8" x14ac:dyDescent="0.2">
      <c r="A28" s="47">
        <v>3500</v>
      </c>
      <c r="B28" s="9" t="s">
        <v>88</v>
      </c>
      <c r="C28" s="13">
        <v>1487439.67</v>
      </c>
      <c r="D28" s="13">
        <v>432616.07</v>
      </c>
      <c r="E28" s="13">
        <f t="shared" si="0"/>
        <v>1920055.74</v>
      </c>
      <c r="F28" s="13">
        <v>661746.36</v>
      </c>
      <c r="G28" s="13">
        <v>661746.36</v>
      </c>
      <c r="H28" s="13">
        <f t="shared" si="1"/>
        <v>1258309.3799999999</v>
      </c>
    </row>
    <row r="29" spans="1:8" x14ac:dyDescent="0.2">
      <c r="A29" s="47">
        <v>3600</v>
      </c>
      <c r="B29" s="9" t="s">
        <v>89</v>
      </c>
      <c r="C29" s="13">
        <v>380827.5</v>
      </c>
      <c r="D29" s="13">
        <v>-43000</v>
      </c>
      <c r="E29" s="13">
        <f t="shared" si="0"/>
        <v>337827.5</v>
      </c>
      <c r="F29" s="13">
        <v>107258</v>
      </c>
      <c r="G29" s="13">
        <v>107258</v>
      </c>
      <c r="H29" s="13">
        <f t="shared" si="1"/>
        <v>230569.5</v>
      </c>
    </row>
    <row r="30" spans="1:8" x14ac:dyDescent="0.2">
      <c r="A30" s="47">
        <v>3700</v>
      </c>
      <c r="B30" s="9" t="s">
        <v>90</v>
      </c>
      <c r="C30" s="13">
        <v>395502</v>
      </c>
      <c r="D30" s="13">
        <v>-32761.98</v>
      </c>
      <c r="E30" s="13">
        <f t="shared" si="0"/>
        <v>362740.02</v>
      </c>
      <c r="F30" s="13">
        <v>70125.600000000006</v>
      </c>
      <c r="G30" s="13">
        <v>70125.600000000006</v>
      </c>
      <c r="H30" s="13">
        <f t="shared" si="1"/>
        <v>292614.42000000004</v>
      </c>
    </row>
    <row r="31" spans="1:8" x14ac:dyDescent="0.2">
      <c r="A31" s="47">
        <v>3800</v>
      </c>
      <c r="B31" s="9" t="s">
        <v>91</v>
      </c>
      <c r="C31" s="13">
        <v>2317875.4</v>
      </c>
      <c r="D31" s="13">
        <v>-47100</v>
      </c>
      <c r="E31" s="13">
        <f t="shared" si="0"/>
        <v>2270775.4</v>
      </c>
      <c r="F31" s="13">
        <v>72214</v>
      </c>
      <c r="G31" s="13">
        <v>72214</v>
      </c>
      <c r="H31" s="13">
        <f t="shared" si="1"/>
        <v>2198561.4</v>
      </c>
    </row>
    <row r="32" spans="1:8" x14ac:dyDescent="0.2">
      <c r="A32" s="47">
        <v>3900</v>
      </c>
      <c r="B32" s="9" t="s">
        <v>19</v>
      </c>
      <c r="C32" s="13">
        <v>1298157.93</v>
      </c>
      <c r="D32" s="13">
        <v>-3114.97</v>
      </c>
      <c r="E32" s="13">
        <f t="shared" si="0"/>
        <v>1295042.96</v>
      </c>
      <c r="F32" s="13">
        <v>397678.8</v>
      </c>
      <c r="G32" s="13">
        <v>397678.8</v>
      </c>
      <c r="H32" s="13">
        <f t="shared" si="1"/>
        <v>897364.15999999992</v>
      </c>
    </row>
    <row r="33" spans="1:8" x14ac:dyDescent="0.2">
      <c r="A33" s="46" t="s">
        <v>64</v>
      </c>
      <c r="B33" s="7"/>
      <c r="C33" s="13">
        <f>SUM(C34:C42)</f>
        <v>10774572.4</v>
      </c>
      <c r="D33" s="13">
        <f>SUM(D34:D42)</f>
        <v>-1251755.4800000002</v>
      </c>
      <c r="E33" s="13">
        <f t="shared" si="0"/>
        <v>9522816.9199999999</v>
      </c>
      <c r="F33" s="13">
        <f>SUM(F34:F42)</f>
        <v>3638424.5700000003</v>
      </c>
      <c r="G33" s="13">
        <f>SUM(G34:G42)</f>
        <v>3638424.5700000003</v>
      </c>
      <c r="H33" s="13">
        <f t="shared" si="1"/>
        <v>5884392.3499999996</v>
      </c>
    </row>
    <row r="34" spans="1:8" x14ac:dyDescent="0.2">
      <c r="A34" s="47">
        <v>4100</v>
      </c>
      <c r="B34" s="9" t="s">
        <v>92</v>
      </c>
      <c r="C34" s="13">
        <v>0</v>
      </c>
      <c r="D34" s="13">
        <v>0</v>
      </c>
      <c r="E34" s="13">
        <f t="shared" si="0"/>
        <v>0</v>
      </c>
      <c r="F34" s="13">
        <v>0</v>
      </c>
      <c r="G34" s="13">
        <v>0</v>
      </c>
      <c r="H34" s="13">
        <f t="shared" si="1"/>
        <v>0</v>
      </c>
    </row>
    <row r="35" spans="1:8" x14ac:dyDescent="0.2">
      <c r="A35" s="47">
        <v>4200</v>
      </c>
      <c r="B35" s="9" t="s">
        <v>93</v>
      </c>
      <c r="C35" s="13">
        <v>8489070</v>
      </c>
      <c r="D35" s="13">
        <v>-2166108.9500000002</v>
      </c>
      <c r="E35" s="13">
        <f t="shared" si="0"/>
        <v>6322961.0499999998</v>
      </c>
      <c r="F35" s="13">
        <v>2195710</v>
      </c>
      <c r="G35" s="13">
        <v>2195710</v>
      </c>
      <c r="H35" s="13">
        <f t="shared" si="1"/>
        <v>4127251.05</v>
      </c>
    </row>
    <row r="36" spans="1:8" x14ac:dyDescent="0.2">
      <c r="A36" s="47">
        <v>4300</v>
      </c>
      <c r="B36" s="9" t="s">
        <v>94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0</v>
      </c>
      <c r="H36" s="13">
        <f t="shared" si="1"/>
        <v>0</v>
      </c>
    </row>
    <row r="37" spans="1:8" x14ac:dyDescent="0.2">
      <c r="A37" s="47">
        <v>4400</v>
      </c>
      <c r="B37" s="9" t="s">
        <v>95</v>
      </c>
      <c r="C37" s="13">
        <v>2285502.4</v>
      </c>
      <c r="D37" s="13">
        <v>914353.47</v>
      </c>
      <c r="E37" s="13">
        <f t="shared" si="0"/>
        <v>3199855.87</v>
      </c>
      <c r="F37" s="13">
        <v>1442714.57</v>
      </c>
      <c r="G37" s="13">
        <v>1442714.57</v>
      </c>
      <c r="H37" s="13">
        <f t="shared" si="1"/>
        <v>1757141.3</v>
      </c>
    </row>
    <row r="38" spans="1:8" x14ac:dyDescent="0.2">
      <c r="A38" s="47">
        <v>4500</v>
      </c>
      <c r="B38" s="9" t="s">
        <v>41</v>
      </c>
      <c r="C38" s="13">
        <v>0</v>
      </c>
      <c r="D38" s="13">
        <v>0</v>
      </c>
      <c r="E38" s="13">
        <f t="shared" si="0"/>
        <v>0</v>
      </c>
      <c r="F38" s="13">
        <v>0</v>
      </c>
      <c r="G38" s="13">
        <v>0</v>
      </c>
      <c r="H38" s="13">
        <f t="shared" si="1"/>
        <v>0</v>
      </c>
    </row>
    <row r="39" spans="1:8" x14ac:dyDescent="0.2">
      <c r="A39" s="47">
        <v>4600</v>
      </c>
      <c r="B39" s="9" t="s">
        <v>96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x14ac:dyDescent="0.2">
      <c r="A40" s="47">
        <v>4700</v>
      </c>
      <c r="B40" s="9" t="s">
        <v>97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x14ac:dyDescent="0.2">
      <c r="A41" s="47">
        <v>4800</v>
      </c>
      <c r="B41" s="9" t="s">
        <v>37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x14ac:dyDescent="0.2">
      <c r="A42" s="47">
        <v>4900</v>
      </c>
      <c r="B42" s="9" t="s">
        <v>98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x14ac:dyDescent="0.2">
      <c r="A43" s="46" t="s">
        <v>65</v>
      </c>
      <c r="B43" s="7"/>
      <c r="C43" s="13">
        <f>SUM(C44:C52)</f>
        <v>768593.76</v>
      </c>
      <c r="D43" s="13">
        <f>SUM(D44:D52)</f>
        <v>103899.25</v>
      </c>
      <c r="E43" s="13">
        <f t="shared" si="0"/>
        <v>872493.01</v>
      </c>
      <c r="F43" s="13">
        <f>SUM(F44:F52)</f>
        <v>150191.25</v>
      </c>
      <c r="G43" s="13">
        <f>SUM(G44:G52)</f>
        <v>150191.25</v>
      </c>
      <c r="H43" s="13">
        <f t="shared" si="1"/>
        <v>722301.76</v>
      </c>
    </row>
    <row r="44" spans="1:8" x14ac:dyDescent="0.2">
      <c r="A44" s="47">
        <v>5100</v>
      </c>
      <c r="B44" s="9" t="s">
        <v>99</v>
      </c>
      <c r="C44" s="13">
        <v>176569.5</v>
      </c>
      <c r="D44" s="13">
        <v>30602.240000000002</v>
      </c>
      <c r="E44" s="13">
        <f t="shared" si="0"/>
        <v>207171.74</v>
      </c>
      <c r="F44" s="13">
        <v>76894.240000000005</v>
      </c>
      <c r="G44" s="13">
        <v>76894.240000000005</v>
      </c>
      <c r="H44" s="13">
        <f t="shared" si="1"/>
        <v>130277.49999999999</v>
      </c>
    </row>
    <row r="45" spans="1:8" x14ac:dyDescent="0.2">
      <c r="A45" s="47">
        <v>5200</v>
      </c>
      <c r="B45" s="9" t="s">
        <v>100</v>
      </c>
      <c r="C45" s="13">
        <v>5175</v>
      </c>
      <c r="D45" s="13">
        <v>65998.009999999995</v>
      </c>
      <c r="E45" s="13">
        <f t="shared" si="0"/>
        <v>71173.009999999995</v>
      </c>
      <c r="F45" s="13">
        <v>65998.009999999995</v>
      </c>
      <c r="G45" s="13">
        <v>65998.009999999995</v>
      </c>
      <c r="H45" s="13">
        <f t="shared" si="1"/>
        <v>5175</v>
      </c>
    </row>
    <row r="46" spans="1:8" x14ac:dyDescent="0.2">
      <c r="A46" s="47">
        <v>5300</v>
      </c>
      <c r="B46" s="9" t="s">
        <v>101</v>
      </c>
      <c r="C46" s="13">
        <v>8280</v>
      </c>
      <c r="D46" s="13">
        <v>0</v>
      </c>
      <c r="E46" s="13">
        <f t="shared" si="0"/>
        <v>8280</v>
      </c>
      <c r="F46" s="13">
        <v>0</v>
      </c>
      <c r="G46" s="13">
        <v>0</v>
      </c>
      <c r="H46" s="13">
        <f t="shared" si="1"/>
        <v>8280</v>
      </c>
    </row>
    <row r="47" spans="1:8" x14ac:dyDescent="0.2">
      <c r="A47" s="47">
        <v>5400</v>
      </c>
      <c r="B47" s="9" t="s">
        <v>102</v>
      </c>
      <c r="C47" s="13">
        <v>429529.26</v>
      </c>
      <c r="D47" s="13">
        <v>0</v>
      </c>
      <c r="E47" s="13">
        <f t="shared" si="0"/>
        <v>429529.26</v>
      </c>
      <c r="F47" s="13">
        <v>0</v>
      </c>
      <c r="G47" s="13">
        <v>0</v>
      </c>
      <c r="H47" s="13">
        <f t="shared" si="1"/>
        <v>429529.26</v>
      </c>
    </row>
    <row r="48" spans="1:8" x14ac:dyDescent="0.2">
      <c r="A48" s="47">
        <v>5500</v>
      </c>
      <c r="B48" s="9" t="s">
        <v>103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x14ac:dyDescent="0.2">
      <c r="A49" s="47">
        <v>5600</v>
      </c>
      <c r="B49" s="9" t="s">
        <v>104</v>
      </c>
      <c r="C49" s="13">
        <v>111780</v>
      </c>
      <c r="D49" s="13">
        <v>7299</v>
      </c>
      <c r="E49" s="13">
        <f t="shared" si="0"/>
        <v>119079</v>
      </c>
      <c r="F49" s="13">
        <v>7299</v>
      </c>
      <c r="G49" s="13">
        <v>7299</v>
      </c>
      <c r="H49" s="13">
        <f t="shared" si="1"/>
        <v>111780</v>
      </c>
    </row>
    <row r="50" spans="1:8" x14ac:dyDescent="0.2">
      <c r="A50" s="47">
        <v>5700</v>
      </c>
      <c r="B50" s="9" t="s">
        <v>105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x14ac:dyDescent="0.2">
      <c r="A51" s="47">
        <v>5800</v>
      </c>
      <c r="B51" s="9" t="s">
        <v>106</v>
      </c>
      <c r="C51" s="13">
        <v>0</v>
      </c>
      <c r="D51" s="13">
        <v>0</v>
      </c>
      <c r="E51" s="13">
        <f t="shared" si="0"/>
        <v>0</v>
      </c>
      <c r="F51" s="13">
        <v>0</v>
      </c>
      <c r="G51" s="13">
        <v>0</v>
      </c>
      <c r="H51" s="13">
        <f t="shared" si="1"/>
        <v>0</v>
      </c>
    </row>
    <row r="52" spans="1:8" x14ac:dyDescent="0.2">
      <c r="A52" s="47">
        <v>5900</v>
      </c>
      <c r="B52" s="9" t="s">
        <v>107</v>
      </c>
      <c r="C52" s="13">
        <v>37260</v>
      </c>
      <c r="D52" s="13">
        <v>0</v>
      </c>
      <c r="E52" s="13">
        <f t="shared" si="0"/>
        <v>37260</v>
      </c>
      <c r="F52" s="13">
        <v>0</v>
      </c>
      <c r="G52" s="13">
        <v>0</v>
      </c>
      <c r="H52" s="13">
        <f t="shared" si="1"/>
        <v>37260</v>
      </c>
    </row>
    <row r="53" spans="1:8" x14ac:dyDescent="0.2">
      <c r="A53" s="46" t="s">
        <v>66</v>
      </c>
      <c r="B53" s="7"/>
      <c r="C53" s="13">
        <f>SUM(C54:C56)</f>
        <v>0</v>
      </c>
      <c r="D53" s="13">
        <f>SUM(D54:D56)</f>
        <v>21372313</v>
      </c>
      <c r="E53" s="13">
        <f t="shared" si="0"/>
        <v>21372313</v>
      </c>
      <c r="F53" s="13">
        <f>SUM(F54:F56)</f>
        <v>16642383.83</v>
      </c>
      <c r="G53" s="13">
        <f>SUM(G54:G56)</f>
        <v>16642383.83</v>
      </c>
      <c r="H53" s="13">
        <f t="shared" si="1"/>
        <v>4729929.17</v>
      </c>
    </row>
    <row r="54" spans="1:8" x14ac:dyDescent="0.2">
      <c r="A54" s="47">
        <v>6100</v>
      </c>
      <c r="B54" s="9" t="s">
        <v>108</v>
      </c>
      <c r="C54" s="13">
        <v>0</v>
      </c>
      <c r="D54" s="13">
        <v>21372313</v>
      </c>
      <c r="E54" s="13">
        <f t="shared" si="0"/>
        <v>21372313</v>
      </c>
      <c r="F54" s="13">
        <v>16642383.83</v>
      </c>
      <c r="G54" s="13">
        <v>16642383.83</v>
      </c>
      <c r="H54" s="13">
        <f t="shared" si="1"/>
        <v>4729929.17</v>
      </c>
    </row>
    <row r="55" spans="1:8" x14ac:dyDescent="0.2">
      <c r="A55" s="47">
        <v>6200</v>
      </c>
      <c r="B55" s="9" t="s">
        <v>109</v>
      </c>
      <c r="C55" s="13">
        <v>0</v>
      </c>
      <c r="D55" s="13">
        <v>0</v>
      </c>
      <c r="E55" s="13">
        <f t="shared" si="0"/>
        <v>0</v>
      </c>
      <c r="F55" s="13">
        <v>0</v>
      </c>
      <c r="G55" s="13">
        <v>0</v>
      </c>
      <c r="H55" s="13">
        <f t="shared" si="1"/>
        <v>0</v>
      </c>
    </row>
    <row r="56" spans="1:8" x14ac:dyDescent="0.2">
      <c r="A56" s="47">
        <v>6300</v>
      </c>
      <c r="B56" s="9" t="s">
        <v>110</v>
      </c>
      <c r="C56" s="13">
        <v>0</v>
      </c>
      <c r="D56" s="13">
        <v>0</v>
      </c>
      <c r="E56" s="13">
        <f t="shared" si="0"/>
        <v>0</v>
      </c>
      <c r="F56" s="13">
        <v>0</v>
      </c>
      <c r="G56" s="13">
        <v>0</v>
      </c>
      <c r="H56" s="13">
        <f t="shared" si="1"/>
        <v>0</v>
      </c>
    </row>
    <row r="57" spans="1:8" x14ac:dyDescent="0.2">
      <c r="A57" s="46" t="s">
        <v>67</v>
      </c>
      <c r="B57" s="7"/>
      <c r="C57" s="13">
        <f>SUM(C58:C64)</f>
        <v>25800000</v>
      </c>
      <c r="D57" s="13">
        <f>SUM(D58:D64)</f>
        <v>0</v>
      </c>
      <c r="E57" s="13">
        <f t="shared" si="0"/>
        <v>25800000</v>
      </c>
      <c r="F57" s="13">
        <f>SUM(F58:F64)</f>
        <v>0</v>
      </c>
      <c r="G57" s="13">
        <f>SUM(G58:G64)</f>
        <v>0</v>
      </c>
      <c r="H57" s="13">
        <f t="shared" si="1"/>
        <v>25800000</v>
      </c>
    </row>
    <row r="58" spans="1:8" x14ac:dyDescent="0.2">
      <c r="A58" s="47">
        <v>7100</v>
      </c>
      <c r="B58" s="9" t="s">
        <v>111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x14ac:dyDescent="0.2">
      <c r="A59" s="47">
        <v>7200</v>
      </c>
      <c r="B59" s="9" t="s">
        <v>112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x14ac:dyDescent="0.2">
      <c r="A60" s="47">
        <v>7300</v>
      </c>
      <c r="B60" s="9" t="s">
        <v>113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x14ac:dyDescent="0.2">
      <c r="A61" s="47">
        <v>7400</v>
      </c>
      <c r="B61" s="9" t="s">
        <v>114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x14ac:dyDescent="0.2">
      <c r="A62" s="47">
        <v>7500</v>
      </c>
      <c r="B62" s="9" t="s">
        <v>115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x14ac:dyDescent="0.2">
      <c r="A63" s="47">
        <v>7600</v>
      </c>
      <c r="B63" s="9" t="s">
        <v>116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x14ac:dyDescent="0.2">
      <c r="A64" s="47">
        <v>7900</v>
      </c>
      <c r="B64" s="9" t="s">
        <v>117</v>
      </c>
      <c r="C64" s="13">
        <v>25800000</v>
      </c>
      <c r="D64" s="13">
        <v>0</v>
      </c>
      <c r="E64" s="13">
        <f t="shared" si="0"/>
        <v>25800000</v>
      </c>
      <c r="F64" s="13">
        <v>0</v>
      </c>
      <c r="G64" s="13">
        <v>0</v>
      </c>
      <c r="H64" s="13">
        <f t="shared" si="1"/>
        <v>25800000</v>
      </c>
    </row>
    <row r="65" spans="1:8" x14ac:dyDescent="0.2">
      <c r="A65" s="46" t="s">
        <v>68</v>
      </c>
      <c r="B65" s="7"/>
      <c r="C65" s="13">
        <f>SUM(C66:C68)</f>
        <v>67275</v>
      </c>
      <c r="D65" s="13">
        <f>SUM(D66:D68)</f>
        <v>662678</v>
      </c>
      <c r="E65" s="13">
        <f t="shared" si="0"/>
        <v>729953</v>
      </c>
      <c r="F65" s="13">
        <f>SUM(F66:F68)</f>
        <v>636837.96</v>
      </c>
      <c r="G65" s="13">
        <f>SUM(G66:G68)</f>
        <v>636837.96</v>
      </c>
      <c r="H65" s="13">
        <f t="shared" si="1"/>
        <v>93115.040000000037</v>
      </c>
    </row>
    <row r="66" spans="1:8" x14ac:dyDescent="0.2">
      <c r="A66" s="47">
        <v>8100</v>
      </c>
      <c r="B66" s="9" t="s">
        <v>38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x14ac:dyDescent="0.2">
      <c r="A67" s="47">
        <v>8300</v>
      </c>
      <c r="B67" s="9" t="s">
        <v>39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x14ac:dyDescent="0.2">
      <c r="A68" s="47">
        <v>8500</v>
      </c>
      <c r="B68" s="9" t="s">
        <v>40</v>
      </c>
      <c r="C68" s="13">
        <v>67275</v>
      </c>
      <c r="D68" s="13">
        <v>662678</v>
      </c>
      <c r="E68" s="13">
        <f t="shared" si="0"/>
        <v>729953</v>
      </c>
      <c r="F68" s="13">
        <v>636837.96</v>
      </c>
      <c r="G68" s="13">
        <v>636837.96</v>
      </c>
      <c r="H68" s="13">
        <f t="shared" si="1"/>
        <v>93115.040000000037</v>
      </c>
    </row>
    <row r="69" spans="1:8" x14ac:dyDescent="0.2">
      <c r="A69" s="46" t="s">
        <v>69</v>
      </c>
      <c r="B69" s="7"/>
      <c r="C69" s="13">
        <f>SUM(C70:C76)</f>
        <v>4425000</v>
      </c>
      <c r="D69" s="13">
        <f>SUM(D70:D76)</f>
        <v>0</v>
      </c>
      <c r="E69" s="13">
        <f t="shared" si="0"/>
        <v>4425000</v>
      </c>
      <c r="F69" s="13">
        <f>SUM(F70:F76)</f>
        <v>2218922.8199999998</v>
      </c>
      <c r="G69" s="13">
        <f>SUM(G70:G76)</f>
        <v>2218922.8199999998</v>
      </c>
      <c r="H69" s="13">
        <f t="shared" si="1"/>
        <v>2206077.1800000002</v>
      </c>
    </row>
    <row r="70" spans="1:8" x14ac:dyDescent="0.2">
      <c r="A70" s="47">
        <v>9100</v>
      </c>
      <c r="B70" s="9" t="s">
        <v>118</v>
      </c>
      <c r="C70" s="13">
        <v>4300000</v>
      </c>
      <c r="D70" s="13">
        <v>0</v>
      </c>
      <c r="E70" s="13">
        <f t="shared" ref="E70:E76" si="2">C70+D70</f>
        <v>4300000</v>
      </c>
      <c r="F70" s="13">
        <v>2150001</v>
      </c>
      <c r="G70" s="13">
        <v>2150001</v>
      </c>
      <c r="H70" s="13">
        <f t="shared" ref="H70:H76" si="3">E70-F70</f>
        <v>2149999</v>
      </c>
    </row>
    <row r="71" spans="1:8" x14ac:dyDescent="0.2">
      <c r="A71" s="47">
        <v>9200</v>
      </c>
      <c r="B71" s="9" t="s">
        <v>119</v>
      </c>
      <c r="C71" s="13">
        <v>125000</v>
      </c>
      <c r="D71" s="13">
        <v>0</v>
      </c>
      <c r="E71" s="13">
        <f t="shared" si="2"/>
        <v>125000</v>
      </c>
      <c r="F71" s="13">
        <v>68921.820000000007</v>
      </c>
      <c r="G71" s="13">
        <v>68921.820000000007</v>
      </c>
      <c r="H71" s="13">
        <f t="shared" si="3"/>
        <v>56078.179999999993</v>
      </c>
    </row>
    <row r="72" spans="1:8" x14ac:dyDescent="0.2">
      <c r="A72" s="47">
        <v>9300</v>
      </c>
      <c r="B72" s="9" t="s">
        <v>120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x14ac:dyDescent="0.2">
      <c r="A73" s="47">
        <v>9400</v>
      </c>
      <c r="B73" s="9" t="s">
        <v>121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x14ac:dyDescent="0.2">
      <c r="A74" s="47">
        <v>9500</v>
      </c>
      <c r="B74" s="9" t="s">
        <v>122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x14ac:dyDescent="0.2">
      <c r="A75" s="47">
        <v>9600</v>
      </c>
      <c r="B75" s="9" t="s">
        <v>123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x14ac:dyDescent="0.2">
      <c r="A76" s="47">
        <v>9900</v>
      </c>
      <c r="B76" s="10" t="s">
        <v>124</v>
      </c>
      <c r="C76" s="14">
        <v>0</v>
      </c>
      <c r="D76" s="14">
        <v>0</v>
      </c>
      <c r="E76" s="14">
        <f t="shared" si="2"/>
        <v>0</v>
      </c>
      <c r="F76" s="14">
        <v>0</v>
      </c>
      <c r="G76" s="14">
        <v>0</v>
      </c>
      <c r="H76" s="14">
        <f t="shared" si="3"/>
        <v>0</v>
      </c>
    </row>
    <row r="77" spans="1:8" x14ac:dyDescent="0.2">
      <c r="A77" s="8"/>
      <c r="B77" s="11" t="s">
        <v>53</v>
      </c>
      <c r="C77" s="15">
        <f t="shared" ref="C77:H77" si="4">SUM(C5+C13+C23+C33+C43+C53+C57+C65+C69)</f>
        <v>97593600</v>
      </c>
      <c r="D77" s="15">
        <f t="shared" si="4"/>
        <v>22856927.699999999</v>
      </c>
      <c r="E77" s="15">
        <f t="shared" si="4"/>
        <v>120450527.7</v>
      </c>
      <c r="F77" s="15">
        <f t="shared" si="4"/>
        <v>37610869.770000003</v>
      </c>
      <c r="G77" s="15">
        <f t="shared" si="4"/>
        <v>37610869.770000003</v>
      </c>
      <c r="H77" s="15">
        <f t="shared" si="4"/>
        <v>82839657.930000022</v>
      </c>
    </row>
    <row r="79" spans="1:8" x14ac:dyDescent="0.2">
      <c r="A79" s="52"/>
      <c r="B79" s="73" t="s">
        <v>155</v>
      </c>
      <c r="C79" s="73"/>
      <c r="D79" s="73"/>
      <c r="E79" s="73"/>
      <c r="F79" s="73"/>
      <c r="G79" s="73"/>
      <c r="H79" s="52"/>
    </row>
    <row r="80" spans="1:8" x14ac:dyDescent="0.2">
      <c r="A80" s="52"/>
      <c r="H80" s="52"/>
    </row>
    <row r="81" spans="1:8" x14ac:dyDescent="0.2">
      <c r="A81" s="52"/>
      <c r="B81" s="53"/>
      <c r="C81" s="53"/>
      <c r="D81" s="54"/>
      <c r="E81" s="54"/>
      <c r="F81" s="54"/>
      <c r="H81" s="52"/>
    </row>
    <row r="82" spans="1:8" x14ac:dyDescent="0.2">
      <c r="A82" s="52"/>
      <c r="B82" s="55" t="s">
        <v>156</v>
      </c>
      <c r="C82" s="55"/>
      <c r="D82" s="56" t="s">
        <v>157</v>
      </c>
      <c r="H82" s="52"/>
    </row>
    <row r="83" spans="1:8" x14ac:dyDescent="0.2">
      <c r="A83" s="52"/>
      <c r="B83" s="57" t="s">
        <v>158</v>
      </c>
      <c r="C83" s="58"/>
      <c r="D83" s="56" t="s">
        <v>159</v>
      </c>
      <c r="H83" s="52"/>
    </row>
    <row r="84" spans="1:8" x14ac:dyDescent="0.2">
      <c r="A84" s="52"/>
      <c r="B84" s="57" t="s">
        <v>160</v>
      </c>
      <c r="C84" s="55"/>
      <c r="D84" s="56" t="s">
        <v>161</v>
      </c>
      <c r="H84" s="52"/>
    </row>
    <row r="85" spans="1:8" x14ac:dyDescent="0.2">
      <c r="A85" s="52"/>
      <c r="B85" s="55"/>
      <c r="C85" s="55"/>
      <c r="D85" s="56"/>
      <c r="H85" s="52"/>
    </row>
  </sheetData>
  <sheetProtection formatCells="0" formatColumns="0" formatRows="0" autoFilter="0"/>
  <mergeCells count="5">
    <mergeCell ref="A1:H1"/>
    <mergeCell ref="C2:G2"/>
    <mergeCell ref="H2:H3"/>
    <mergeCell ref="A2:B4"/>
    <mergeCell ref="B79:G79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opLeftCell="A7" zoomScaleNormal="100" workbookViewId="0">
      <selection activeCell="I28" sqref="I2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2" t="s">
        <v>129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54</v>
      </c>
      <c r="B2" s="68"/>
      <c r="C2" s="62" t="s">
        <v>60</v>
      </c>
      <c r="D2" s="63"/>
      <c r="E2" s="63"/>
      <c r="F2" s="63"/>
      <c r="G2" s="64"/>
      <c r="H2" s="65" t="s">
        <v>59</v>
      </c>
    </row>
    <row r="3" spans="1:8" ht="24.95" customHeight="1" x14ac:dyDescent="0.2">
      <c r="A3" s="69"/>
      <c r="B3" s="70"/>
      <c r="C3" s="50" t="s">
        <v>55</v>
      </c>
      <c r="D3" s="50" t="s">
        <v>125</v>
      </c>
      <c r="E3" s="50" t="s">
        <v>56</v>
      </c>
      <c r="F3" s="50" t="s">
        <v>57</v>
      </c>
      <c r="G3" s="50" t="s">
        <v>58</v>
      </c>
      <c r="H3" s="66"/>
    </row>
    <row r="4" spans="1:8" x14ac:dyDescent="0.2">
      <c r="A4" s="71"/>
      <c r="B4" s="72"/>
      <c r="C4" s="51">
        <v>1</v>
      </c>
      <c r="D4" s="51">
        <v>2</v>
      </c>
      <c r="E4" s="51" t="s">
        <v>126</v>
      </c>
      <c r="F4" s="51">
        <v>4</v>
      </c>
      <c r="G4" s="51">
        <v>5</v>
      </c>
      <c r="H4" s="51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8">
        <v>66657731.240000002</v>
      </c>
      <c r="D6" s="48">
        <v>718037.45</v>
      </c>
      <c r="E6" s="48">
        <f>C6+D6</f>
        <v>67375768.689999998</v>
      </c>
      <c r="F6" s="48">
        <v>18031455.73</v>
      </c>
      <c r="G6" s="48">
        <v>18031455.73</v>
      </c>
      <c r="H6" s="48">
        <f>E6-F6</f>
        <v>49344312.959999993</v>
      </c>
    </row>
    <row r="7" spans="1:8" x14ac:dyDescent="0.2">
      <c r="A7" s="5"/>
      <c r="B7" s="16"/>
      <c r="C7" s="48"/>
      <c r="D7" s="48"/>
      <c r="E7" s="48"/>
      <c r="F7" s="48"/>
      <c r="G7" s="48"/>
      <c r="H7" s="48"/>
    </row>
    <row r="8" spans="1:8" x14ac:dyDescent="0.2">
      <c r="A8" s="5"/>
      <c r="B8" s="16" t="s">
        <v>1</v>
      </c>
      <c r="C8" s="48">
        <v>26635868.760000002</v>
      </c>
      <c r="D8" s="48">
        <v>22138890.25</v>
      </c>
      <c r="E8" s="48">
        <f>C8+D8</f>
        <v>48774759.010000005</v>
      </c>
      <c r="F8" s="48">
        <v>17429413.039999999</v>
      </c>
      <c r="G8" s="48">
        <v>17429413.039999999</v>
      </c>
      <c r="H8" s="48">
        <f>E8-F8</f>
        <v>31345345.970000006</v>
      </c>
    </row>
    <row r="9" spans="1:8" x14ac:dyDescent="0.2">
      <c r="A9" s="5"/>
      <c r="B9" s="16"/>
      <c r="C9" s="48"/>
      <c r="D9" s="48"/>
      <c r="E9" s="48"/>
      <c r="F9" s="48"/>
      <c r="G9" s="48"/>
      <c r="H9" s="48"/>
    </row>
    <row r="10" spans="1:8" x14ac:dyDescent="0.2">
      <c r="A10" s="5"/>
      <c r="B10" s="16" t="s">
        <v>2</v>
      </c>
      <c r="C10" s="48">
        <v>4300000</v>
      </c>
      <c r="D10" s="48">
        <v>0</v>
      </c>
      <c r="E10" s="48">
        <f>C10+D10</f>
        <v>4300000</v>
      </c>
      <c r="F10" s="48">
        <v>2150001</v>
      </c>
      <c r="G10" s="48">
        <v>2150001</v>
      </c>
      <c r="H10" s="48">
        <f>E10-F10</f>
        <v>2149999</v>
      </c>
    </row>
    <row r="11" spans="1:8" x14ac:dyDescent="0.2">
      <c r="A11" s="5"/>
      <c r="B11" s="16"/>
      <c r="C11" s="48"/>
      <c r="D11" s="48"/>
      <c r="E11" s="48"/>
      <c r="F11" s="48"/>
      <c r="G11" s="48"/>
      <c r="H11" s="48"/>
    </row>
    <row r="12" spans="1:8" x14ac:dyDescent="0.2">
      <c r="A12" s="5"/>
      <c r="B12" s="16" t="s">
        <v>41</v>
      </c>
      <c r="C12" s="48">
        <v>0</v>
      </c>
      <c r="D12" s="48">
        <v>0</v>
      </c>
      <c r="E12" s="48">
        <f>C12+D12</f>
        <v>0</v>
      </c>
      <c r="F12" s="48">
        <v>0</v>
      </c>
      <c r="G12" s="48">
        <v>0</v>
      </c>
      <c r="H12" s="48">
        <f>E12-F12</f>
        <v>0</v>
      </c>
    </row>
    <row r="13" spans="1:8" x14ac:dyDescent="0.2">
      <c r="A13" s="5"/>
      <c r="B13" s="16"/>
      <c r="C13" s="48"/>
      <c r="D13" s="48"/>
      <c r="E13" s="48"/>
      <c r="F13" s="48"/>
      <c r="G13" s="48"/>
      <c r="H13" s="48"/>
    </row>
    <row r="14" spans="1:8" x14ac:dyDescent="0.2">
      <c r="A14" s="5"/>
      <c r="B14" s="16" t="s">
        <v>38</v>
      </c>
      <c r="C14" s="48">
        <v>0</v>
      </c>
      <c r="D14" s="48">
        <v>0</v>
      </c>
      <c r="E14" s="48">
        <f>C14+D14</f>
        <v>0</v>
      </c>
      <c r="F14" s="48">
        <v>0</v>
      </c>
      <c r="G14" s="48">
        <v>0</v>
      </c>
      <c r="H14" s="48">
        <f>E14-F14</f>
        <v>0</v>
      </c>
    </row>
    <row r="15" spans="1:8" x14ac:dyDescent="0.2">
      <c r="A15" s="6"/>
      <c r="B15" s="17"/>
      <c r="C15" s="49"/>
      <c r="D15" s="49"/>
      <c r="E15" s="49"/>
      <c r="F15" s="49"/>
      <c r="G15" s="49"/>
      <c r="H15" s="49"/>
    </row>
    <row r="16" spans="1:8" x14ac:dyDescent="0.2">
      <c r="A16" s="18"/>
      <c r="B16" s="11" t="s">
        <v>53</v>
      </c>
      <c r="C16" s="15">
        <f>SUM(C6+C8+C10+C12+C14)</f>
        <v>97593600</v>
      </c>
      <c r="D16" s="15">
        <f>SUM(D6+D8+D10+D12+D14)</f>
        <v>22856927.699999999</v>
      </c>
      <c r="E16" s="15">
        <f>SUM(E6+E8+E10+E12+E14)</f>
        <v>120450527.7</v>
      </c>
      <c r="F16" s="15">
        <f t="shared" ref="F16:H16" si="0">SUM(F6+F8+F10+F12+F14)</f>
        <v>37610869.769999996</v>
      </c>
      <c r="G16" s="15">
        <f t="shared" si="0"/>
        <v>37610869.769999996</v>
      </c>
      <c r="H16" s="15">
        <f t="shared" si="0"/>
        <v>82839657.930000007</v>
      </c>
    </row>
    <row r="19" spans="2:7" s="52" customFormat="1" x14ac:dyDescent="0.2">
      <c r="B19" s="73" t="s">
        <v>155</v>
      </c>
      <c r="C19" s="73"/>
      <c r="D19" s="73"/>
      <c r="E19" s="73"/>
      <c r="F19" s="73"/>
      <c r="G19" s="73"/>
    </row>
    <row r="20" spans="2:7" s="52" customFormat="1" x14ac:dyDescent="0.2">
      <c r="B20" s="61"/>
      <c r="C20" s="61"/>
      <c r="D20" s="61"/>
      <c r="E20" s="61"/>
      <c r="F20" s="61"/>
      <c r="G20" s="61"/>
    </row>
    <row r="21" spans="2:7" s="52" customFormat="1" x14ac:dyDescent="0.2">
      <c r="B21" s="61"/>
      <c r="C21" s="61"/>
      <c r="D21" s="61"/>
      <c r="E21" s="61"/>
      <c r="F21" s="61"/>
      <c r="G21" s="61"/>
    </row>
    <row r="22" spans="2:7" s="52" customFormat="1" x14ac:dyDescent="0.2">
      <c r="B22" s="61"/>
      <c r="C22" s="61"/>
      <c r="D22" s="61"/>
      <c r="E22" s="61"/>
      <c r="F22" s="61"/>
      <c r="G22" s="61"/>
    </row>
    <row r="23" spans="2:7" s="52" customFormat="1" x14ac:dyDescent="0.2">
      <c r="B23" s="61"/>
      <c r="C23" s="61"/>
      <c r="D23" s="61"/>
      <c r="E23" s="61"/>
      <c r="F23" s="61"/>
      <c r="G23" s="61"/>
    </row>
    <row r="24" spans="2:7" s="52" customFormat="1" x14ac:dyDescent="0.2">
      <c r="B24" s="1"/>
      <c r="C24" s="1"/>
      <c r="D24" s="1"/>
      <c r="E24" s="1"/>
      <c r="F24" s="1"/>
      <c r="G24" s="1"/>
    </row>
    <row r="25" spans="2:7" s="52" customFormat="1" x14ac:dyDescent="0.2">
      <c r="B25" s="53"/>
      <c r="C25" s="53"/>
      <c r="D25" s="54"/>
      <c r="E25" s="54"/>
      <c r="F25" s="54"/>
      <c r="G25" s="1"/>
    </row>
    <row r="26" spans="2:7" s="52" customFormat="1" x14ac:dyDescent="0.2">
      <c r="B26" s="59"/>
      <c r="C26" s="55"/>
      <c r="D26" s="60"/>
      <c r="E26" s="30"/>
      <c r="F26" s="30"/>
      <c r="G26" s="1"/>
    </row>
    <row r="27" spans="2:7" s="52" customFormat="1" x14ac:dyDescent="0.2">
      <c r="B27" s="57" t="s">
        <v>158</v>
      </c>
      <c r="C27" s="58"/>
      <c r="D27" s="56" t="s">
        <v>159</v>
      </c>
      <c r="E27" s="1"/>
      <c r="F27" s="1"/>
      <c r="G27" s="1"/>
    </row>
    <row r="28" spans="2:7" s="52" customFormat="1" x14ac:dyDescent="0.2">
      <c r="B28" s="57" t="s">
        <v>160</v>
      </c>
      <c r="C28" s="55"/>
      <c r="D28" s="56" t="s">
        <v>161</v>
      </c>
      <c r="E28" s="1"/>
      <c r="F28" s="1"/>
      <c r="G28" s="1"/>
    </row>
  </sheetData>
  <sheetProtection formatCells="0" formatColumns="0" formatRows="0" autoFilter="0"/>
  <mergeCells count="5">
    <mergeCell ref="A1:H1"/>
    <mergeCell ref="C2:G2"/>
    <mergeCell ref="H2:H3"/>
    <mergeCell ref="A2:B4"/>
    <mergeCell ref="B19:G19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opLeftCell="A55" workbookViewId="0">
      <selection activeCell="G74" sqref="G7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2" t="s">
        <v>151</v>
      </c>
      <c r="B1" s="63"/>
      <c r="C1" s="63"/>
      <c r="D1" s="63"/>
      <c r="E1" s="63"/>
      <c r="F1" s="63"/>
      <c r="G1" s="63"/>
      <c r="H1" s="64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67" t="s">
        <v>54</v>
      </c>
      <c r="B3" s="68"/>
      <c r="C3" s="62" t="s">
        <v>60</v>
      </c>
      <c r="D3" s="63"/>
      <c r="E3" s="63"/>
      <c r="F3" s="63"/>
      <c r="G3" s="64"/>
      <c r="H3" s="65" t="s">
        <v>59</v>
      </c>
    </row>
    <row r="4" spans="1:8" ht="24.95" customHeight="1" x14ac:dyDescent="0.2">
      <c r="A4" s="69"/>
      <c r="B4" s="70"/>
      <c r="C4" s="50" t="s">
        <v>55</v>
      </c>
      <c r="D4" s="50" t="s">
        <v>125</v>
      </c>
      <c r="E4" s="50" t="s">
        <v>56</v>
      </c>
      <c r="F4" s="50" t="s">
        <v>57</v>
      </c>
      <c r="G4" s="50" t="s">
        <v>58</v>
      </c>
      <c r="H4" s="66"/>
    </row>
    <row r="5" spans="1:8" x14ac:dyDescent="0.2">
      <c r="A5" s="71"/>
      <c r="B5" s="72"/>
      <c r="C5" s="51">
        <v>1</v>
      </c>
      <c r="D5" s="51">
        <v>2</v>
      </c>
      <c r="E5" s="51" t="s">
        <v>126</v>
      </c>
      <c r="F5" s="51">
        <v>4</v>
      </c>
      <c r="G5" s="51">
        <v>5</v>
      </c>
      <c r="H5" s="51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130</v>
      </c>
      <c r="B7" s="20"/>
      <c r="C7" s="13">
        <v>18503084.559999999</v>
      </c>
      <c r="D7" s="13">
        <v>-1553363.95</v>
      </c>
      <c r="E7" s="13">
        <f>C7+D7</f>
        <v>16949720.609999999</v>
      </c>
      <c r="F7" s="13">
        <v>6287026.7800000003</v>
      </c>
      <c r="G7" s="13">
        <v>6287026.7800000003</v>
      </c>
      <c r="H7" s="13">
        <f>E7-F7</f>
        <v>10662693.829999998</v>
      </c>
    </row>
    <row r="8" spans="1:8" x14ac:dyDescent="0.2">
      <c r="A8" s="4" t="s">
        <v>131</v>
      </c>
      <c r="B8" s="20"/>
      <c r="C8" s="13">
        <v>3568510.56</v>
      </c>
      <c r="D8" s="13">
        <v>0</v>
      </c>
      <c r="E8" s="13">
        <f t="shared" ref="E8:E13" si="0">C8+D8</f>
        <v>3568510.56</v>
      </c>
      <c r="F8" s="13">
        <v>809813.1</v>
      </c>
      <c r="G8" s="13">
        <v>809813.1</v>
      </c>
      <c r="H8" s="13">
        <f t="shared" ref="H8:H13" si="1">E8-F8</f>
        <v>2758697.46</v>
      </c>
    </row>
    <row r="9" spans="1:8" x14ac:dyDescent="0.2">
      <c r="A9" s="4" t="s">
        <v>132</v>
      </c>
      <c r="B9" s="20"/>
      <c r="C9" s="13">
        <v>1574970.17</v>
      </c>
      <c r="D9" s="13">
        <v>0</v>
      </c>
      <c r="E9" s="13">
        <f t="shared" si="0"/>
        <v>1574970.17</v>
      </c>
      <c r="F9" s="13">
        <v>565500.17000000004</v>
      </c>
      <c r="G9" s="13">
        <v>565500.17000000004</v>
      </c>
      <c r="H9" s="13">
        <f t="shared" si="1"/>
        <v>1009469.9999999999</v>
      </c>
    </row>
    <row r="10" spans="1:8" x14ac:dyDescent="0.2">
      <c r="A10" s="4" t="s">
        <v>133</v>
      </c>
      <c r="B10" s="20"/>
      <c r="C10" s="13">
        <v>1854458.45</v>
      </c>
      <c r="D10" s="13">
        <v>0</v>
      </c>
      <c r="E10" s="13">
        <f t="shared" si="0"/>
        <v>1854458.45</v>
      </c>
      <c r="F10" s="13">
        <v>398552.52</v>
      </c>
      <c r="G10" s="13">
        <v>398552.52</v>
      </c>
      <c r="H10" s="13">
        <f t="shared" si="1"/>
        <v>1455905.93</v>
      </c>
    </row>
    <row r="11" spans="1:8" x14ac:dyDescent="0.2">
      <c r="A11" s="4" t="s">
        <v>134</v>
      </c>
      <c r="B11" s="20"/>
      <c r="C11" s="13">
        <v>1315494.27</v>
      </c>
      <c r="D11" s="13">
        <v>0</v>
      </c>
      <c r="E11" s="13">
        <f t="shared" si="0"/>
        <v>1315494.27</v>
      </c>
      <c r="F11" s="13">
        <v>229084.17</v>
      </c>
      <c r="G11" s="13">
        <v>229084.17</v>
      </c>
      <c r="H11" s="13">
        <f t="shared" si="1"/>
        <v>1086410.1000000001</v>
      </c>
    </row>
    <row r="12" spans="1:8" x14ac:dyDescent="0.2">
      <c r="A12" s="4" t="s">
        <v>135</v>
      </c>
      <c r="B12" s="20"/>
      <c r="C12" s="13">
        <v>1034102.75</v>
      </c>
      <c r="D12" s="13">
        <v>0</v>
      </c>
      <c r="E12" s="13">
        <f t="shared" si="0"/>
        <v>1034102.75</v>
      </c>
      <c r="F12" s="13">
        <v>118437.87</v>
      </c>
      <c r="G12" s="13">
        <v>118437.87</v>
      </c>
      <c r="H12" s="13">
        <f t="shared" si="1"/>
        <v>915664.88</v>
      </c>
    </row>
    <row r="13" spans="1:8" x14ac:dyDescent="0.2">
      <c r="A13" s="4" t="s">
        <v>136</v>
      </c>
      <c r="B13" s="20"/>
      <c r="C13" s="13">
        <v>5176862.12</v>
      </c>
      <c r="D13" s="13">
        <v>-232000</v>
      </c>
      <c r="E13" s="13">
        <f t="shared" si="0"/>
        <v>4944862.12</v>
      </c>
      <c r="F13" s="13">
        <v>1006847.55</v>
      </c>
      <c r="G13" s="13">
        <v>1006847.55</v>
      </c>
      <c r="H13" s="13">
        <f t="shared" si="1"/>
        <v>3938014.5700000003</v>
      </c>
    </row>
    <row r="14" spans="1:8" x14ac:dyDescent="0.2">
      <c r="A14" s="4" t="s">
        <v>137</v>
      </c>
      <c r="B14" s="20"/>
      <c r="C14" s="13">
        <v>1476239.94</v>
      </c>
      <c r="D14" s="13">
        <v>0</v>
      </c>
      <c r="E14" s="13">
        <f t="shared" ref="E14" si="2">C14+D14</f>
        <v>1476239.94</v>
      </c>
      <c r="F14" s="13">
        <v>373617.4</v>
      </c>
      <c r="G14" s="13">
        <v>373617.4</v>
      </c>
      <c r="H14" s="13">
        <f t="shared" ref="H14" si="3">E14-F14</f>
        <v>1102622.54</v>
      </c>
    </row>
    <row r="15" spans="1:8" x14ac:dyDescent="0.2">
      <c r="A15" s="4" t="s">
        <v>138</v>
      </c>
      <c r="B15" s="20"/>
      <c r="C15" s="13">
        <v>1615149.49</v>
      </c>
      <c r="D15" s="13">
        <v>0</v>
      </c>
      <c r="E15" s="13">
        <f t="shared" ref="E15" si="4">C15+D15</f>
        <v>1615149.49</v>
      </c>
      <c r="F15" s="13">
        <v>319360.3</v>
      </c>
      <c r="G15" s="13">
        <v>319360.3</v>
      </c>
      <c r="H15" s="13">
        <f t="shared" ref="H15" si="5">E15-F15</f>
        <v>1295789.19</v>
      </c>
    </row>
    <row r="16" spans="1:8" x14ac:dyDescent="0.2">
      <c r="A16" s="4" t="s">
        <v>139</v>
      </c>
      <c r="B16" s="20"/>
      <c r="C16" s="13">
        <v>2296457.04</v>
      </c>
      <c r="D16" s="13">
        <v>26057</v>
      </c>
      <c r="E16" s="13">
        <f t="shared" ref="E16" si="6">C16+D16</f>
        <v>2322514.04</v>
      </c>
      <c r="F16" s="13">
        <v>232576.6</v>
      </c>
      <c r="G16" s="13">
        <v>232576.6</v>
      </c>
      <c r="H16" s="13">
        <f t="shared" ref="H16" si="7">E16-F16</f>
        <v>2089937.44</v>
      </c>
    </row>
    <row r="17" spans="1:8" x14ac:dyDescent="0.2">
      <c r="A17" s="4" t="s">
        <v>140</v>
      </c>
      <c r="B17" s="20"/>
      <c r="C17" s="13">
        <v>1771271.13</v>
      </c>
      <c r="D17" s="13">
        <v>467577.95</v>
      </c>
      <c r="E17" s="13">
        <f t="shared" ref="E17" si="8">C17+D17</f>
        <v>2238849.08</v>
      </c>
      <c r="F17" s="13">
        <v>828652.57</v>
      </c>
      <c r="G17" s="13">
        <v>828652.57</v>
      </c>
      <c r="H17" s="13">
        <f t="shared" ref="H17" si="9">E17-F17</f>
        <v>1410196.5100000002</v>
      </c>
    </row>
    <row r="18" spans="1:8" x14ac:dyDescent="0.2">
      <c r="A18" s="4" t="s">
        <v>141</v>
      </c>
      <c r="B18" s="20"/>
      <c r="C18" s="13">
        <v>31586871.25</v>
      </c>
      <c r="D18" s="13">
        <v>16352652.92</v>
      </c>
      <c r="E18" s="13">
        <f t="shared" ref="E18" si="10">C18+D18</f>
        <v>47939524.170000002</v>
      </c>
      <c r="F18" s="13">
        <v>13177182.15</v>
      </c>
      <c r="G18" s="13">
        <v>13177182.15</v>
      </c>
      <c r="H18" s="13">
        <f t="shared" ref="H18" si="11">E18-F18</f>
        <v>34762342.020000003</v>
      </c>
    </row>
    <row r="19" spans="1:8" x14ac:dyDescent="0.2">
      <c r="A19" s="4" t="s">
        <v>142</v>
      </c>
      <c r="B19" s="20"/>
      <c r="C19" s="13">
        <v>404773.38</v>
      </c>
      <c r="D19" s="13">
        <v>0</v>
      </c>
      <c r="E19" s="13">
        <f t="shared" ref="E19" si="12">C19+D19</f>
        <v>404773.38</v>
      </c>
      <c r="F19" s="13">
        <v>77591.839999999997</v>
      </c>
      <c r="G19" s="13">
        <v>77591.839999999997</v>
      </c>
      <c r="H19" s="13">
        <f t="shared" ref="H19" si="13">E19-F19</f>
        <v>327181.54000000004</v>
      </c>
    </row>
    <row r="20" spans="1:8" x14ac:dyDescent="0.2">
      <c r="A20" s="4" t="s">
        <v>143</v>
      </c>
      <c r="B20" s="20"/>
      <c r="C20" s="13">
        <v>379219.53</v>
      </c>
      <c r="D20" s="13">
        <v>0</v>
      </c>
      <c r="E20" s="13">
        <f t="shared" ref="E20" si="14">C20+D20</f>
        <v>379219.53</v>
      </c>
      <c r="F20" s="13">
        <v>80093.31</v>
      </c>
      <c r="G20" s="13">
        <v>80093.31</v>
      </c>
      <c r="H20" s="13">
        <f t="shared" ref="H20" si="15">E20-F20</f>
        <v>299126.22000000003</v>
      </c>
    </row>
    <row r="21" spans="1:8" x14ac:dyDescent="0.2">
      <c r="A21" s="4" t="s">
        <v>144</v>
      </c>
      <c r="B21" s="20"/>
      <c r="C21" s="13">
        <v>4463160.3099999996</v>
      </c>
      <c r="D21" s="13">
        <v>0</v>
      </c>
      <c r="E21" s="13">
        <f t="shared" ref="E21" si="16">C21+D21</f>
        <v>4463160.3099999996</v>
      </c>
      <c r="F21" s="13">
        <v>1050636.17</v>
      </c>
      <c r="G21" s="13">
        <v>1050636.17</v>
      </c>
      <c r="H21" s="13">
        <f t="shared" ref="H21" si="17">E21-F21</f>
        <v>3412524.1399999997</v>
      </c>
    </row>
    <row r="22" spans="1:8" x14ac:dyDescent="0.2">
      <c r="A22" s="4" t="s">
        <v>145</v>
      </c>
      <c r="B22" s="20"/>
      <c r="C22" s="13">
        <v>2058631.65</v>
      </c>
      <c r="D22" s="13">
        <v>-91749.8</v>
      </c>
      <c r="E22" s="13">
        <f t="shared" ref="E22" si="18">C22+D22</f>
        <v>1966881.8499999999</v>
      </c>
      <c r="F22" s="13">
        <v>342771.63</v>
      </c>
      <c r="G22" s="13">
        <v>342771.63</v>
      </c>
      <c r="H22" s="13">
        <f t="shared" ref="H22" si="19">E22-F22</f>
        <v>1624110.2199999997</v>
      </c>
    </row>
    <row r="23" spans="1:8" x14ac:dyDescent="0.2">
      <c r="A23" s="4" t="s">
        <v>146</v>
      </c>
      <c r="B23" s="20"/>
      <c r="C23" s="13">
        <v>702488.88</v>
      </c>
      <c r="D23" s="13">
        <v>191749.8</v>
      </c>
      <c r="E23" s="13">
        <f t="shared" ref="E23" si="20">C23+D23</f>
        <v>894238.67999999993</v>
      </c>
      <c r="F23" s="13">
        <v>237250.2</v>
      </c>
      <c r="G23" s="13">
        <v>237250.2</v>
      </c>
      <c r="H23" s="13">
        <f t="shared" ref="H23" si="21">E23-F23</f>
        <v>656988.48</v>
      </c>
    </row>
    <row r="24" spans="1:8" x14ac:dyDescent="0.2">
      <c r="A24" s="4" t="s">
        <v>147</v>
      </c>
      <c r="B24" s="20"/>
      <c r="C24" s="13">
        <v>4010938.32</v>
      </c>
      <c r="D24" s="13">
        <v>7696003.7800000003</v>
      </c>
      <c r="E24" s="13">
        <f t="shared" ref="E24" si="22">C24+D24</f>
        <v>11706942.1</v>
      </c>
      <c r="F24" s="13">
        <v>8748778.4000000004</v>
      </c>
      <c r="G24" s="13">
        <v>8748778.4000000004</v>
      </c>
      <c r="H24" s="13">
        <f t="shared" ref="H24" si="23">E24-F24</f>
        <v>2958163.6999999993</v>
      </c>
    </row>
    <row r="25" spans="1:8" x14ac:dyDescent="0.2">
      <c r="A25" s="4" t="s">
        <v>148</v>
      </c>
      <c r="B25" s="20"/>
      <c r="C25" s="13">
        <v>12063297.970000001</v>
      </c>
      <c r="D25" s="13">
        <v>0</v>
      </c>
      <c r="E25" s="13">
        <f t="shared" ref="E25" si="24">C25+D25</f>
        <v>12063297.970000001</v>
      </c>
      <c r="F25" s="13">
        <v>2388780.59</v>
      </c>
      <c r="G25" s="13">
        <v>2388780.59</v>
      </c>
      <c r="H25" s="13">
        <f t="shared" ref="H25" si="25">E25-F25</f>
        <v>9674517.3800000008</v>
      </c>
    </row>
    <row r="26" spans="1:8" x14ac:dyDescent="0.2">
      <c r="A26" s="4" t="s">
        <v>149</v>
      </c>
      <c r="B26" s="20"/>
      <c r="C26" s="13">
        <v>1678042.08</v>
      </c>
      <c r="D26" s="13">
        <v>0</v>
      </c>
      <c r="E26" s="13">
        <f t="shared" ref="E26" si="26">C26+D26</f>
        <v>1678042.08</v>
      </c>
      <c r="F26" s="13">
        <v>319857.84000000003</v>
      </c>
      <c r="G26" s="13">
        <v>319857.84000000003</v>
      </c>
      <c r="H26" s="13">
        <f t="shared" ref="H26" si="27">E26-F26</f>
        <v>1358184.24</v>
      </c>
    </row>
    <row r="27" spans="1:8" x14ac:dyDescent="0.2">
      <c r="A27" s="4" t="s">
        <v>150</v>
      </c>
      <c r="B27" s="20"/>
      <c r="C27" s="13">
        <v>59576.15</v>
      </c>
      <c r="D27" s="13">
        <v>0</v>
      </c>
      <c r="E27" s="13">
        <f t="shared" ref="E27" si="28">C27+D27</f>
        <v>59576.15</v>
      </c>
      <c r="F27" s="13">
        <v>18458.61</v>
      </c>
      <c r="G27" s="13">
        <v>18458.61</v>
      </c>
      <c r="H27" s="13">
        <f t="shared" ref="H27" si="29">E27-F27</f>
        <v>41117.54</v>
      </c>
    </row>
    <row r="28" spans="1:8" x14ac:dyDescent="0.2">
      <c r="A28" s="4"/>
      <c r="B28" s="20"/>
      <c r="C28" s="13"/>
      <c r="D28" s="13"/>
      <c r="E28" s="13"/>
      <c r="F28" s="13"/>
      <c r="G28" s="13"/>
      <c r="H28" s="13"/>
    </row>
    <row r="29" spans="1:8" x14ac:dyDescent="0.2">
      <c r="A29" s="4"/>
      <c r="B29" s="23"/>
      <c r="C29" s="14"/>
      <c r="D29" s="14"/>
      <c r="E29" s="14"/>
      <c r="F29" s="14"/>
      <c r="G29" s="14"/>
      <c r="H29" s="14"/>
    </row>
    <row r="30" spans="1:8" x14ac:dyDescent="0.2">
      <c r="A30" s="24"/>
      <c r="B30" s="45" t="s">
        <v>53</v>
      </c>
      <c r="C30" s="21">
        <f t="shared" ref="C30:H30" si="30">SUM(C7:C29)</f>
        <v>97593600</v>
      </c>
      <c r="D30" s="21">
        <f t="shared" si="30"/>
        <v>22856927.699999999</v>
      </c>
      <c r="E30" s="21">
        <f t="shared" si="30"/>
        <v>120450527.7</v>
      </c>
      <c r="F30" s="21">
        <f t="shared" si="30"/>
        <v>37610869.769999996</v>
      </c>
      <c r="G30" s="21">
        <f t="shared" si="30"/>
        <v>37610869.769999996</v>
      </c>
      <c r="H30" s="21">
        <f t="shared" si="30"/>
        <v>82839657.930000007</v>
      </c>
    </row>
    <row r="33" spans="1:8" ht="45" customHeight="1" x14ac:dyDescent="0.2">
      <c r="A33" s="62" t="s">
        <v>152</v>
      </c>
      <c r="B33" s="63"/>
      <c r="C33" s="63"/>
      <c r="D33" s="63"/>
      <c r="E33" s="63"/>
      <c r="F33" s="63"/>
      <c r="G33" s="63"/>
      <c r="H33" s="64"/>
    </row>
    <row r="35" spans="1:8" x14ac:dyDescent="0.2">
      <c r="A35" s="67" t="s">
        <v>54</v>
      </c>
      <c r="B35" s="68"/>
      <c r="C35" s="62" t="s">
        <v>60</v>
      </c>
      <c r="D35" s="63"/>
      <c r="E35" s="63"/>
      <c r="F35" s="63"/>
      <c r="G35" s="64"/>
      <c r="H35" s="65" t="s">
        <v>59</v>
      </c>
    </row>
    <row r="36" spans="1:8" ht="22.5" x14ac:dyDescent="0.2">
      <c r="A36" s="69"/>
      <c r="B36" s="70"/>
      <c r="C36" s="50" t="s">
        <v>55</v>
      </c>
      <c r="D36" s="50" t="s">
        <v>125</v>
      </c>
      <c r="E36" s="50" t="s">
        <v>56</v>
      </c>
      <c r="F36" s="50" t="s">
        <v>57</v>
      </c>
      <c r="G36" s="50" t="s">
        <v>58</v>
      </c>
      <c r="H36" s="66"/>
    </row>
    <row r="37" spans="1:8" x14ac:dyDescent="0.2">
      <c r="A37" s="71"/>
      <c r="B37" s="72"/>
      <c r="C37" s="51">
        <v>1</v>
      </c>
      <c r="D37" s="51">
        <v>2</v>
      </c>
      <c r="E37" s="51" t="s">
        <v>126</v>
      </c>
      <c r="F37" s="51">
        <v>4</v>
      </c>
      <c r="G37" s="51">
        <v>5</v>
      </c>
      <c r="H37" s="51" t="s">
        <v>127</v>
      </c>
    </row>
    <row r="38" spans="1:8" x14ac:dyDescent="0.2">
      <c r="A38" s="26"/>
      <c r="B38" s="27"/>
      <c r="C38" s="31"/>
      <c r="D38" s="31"/>
      <c r="E38" s="31"/>
      <c r="F38" s="31"/>
      <c r="G38" s="31"/>
      <c r="H38" s="31"/>
    </row>
    <row r="39" spans="1:8" x14ac:dyDescent="0.2">
      <c r="A39" s="4" t="s">
        <v>8</v>
      </c>
      <c r="B39" s="2"/>
      <c r="C39" s="32">
        <v>0</v>
      </c>
      <c r="D39" s="32">
        <v>0</v>
      </c>
      <c r="E39" s="32">
        <f>C39+D39</f>
        <v>0</v>
      </c>
      <c r="F39" s="32">
        <v>0</v>
      </c>
      <c r="G39" s="32">
        <v>0</v>
      </c>
      <c r="H39" s="32">
        <f>E39-F39</f>
        <v>0</v>
      </c>
    </row>
    <row r="40" spans="1:8" x14ac:dyDescent="0.2">
      <c r="A40" s="4" t="s">
        <v>9</v>
      </c>
      <c r="B40" s="2"/>
      <c r="C40" s="32">
        <v>0</v>
      </c>
      <c r="D40" s="32">
        <v>0</v>
      </c>
      <c r="E40" s="32">
        <f t="shared" ref="E40:E42" si="31">C40+D40</f>
        <v>0</v>
      </c>
      <c r="F40" s="32">
        <v>0</v>
      </c>
      <c r="G40" s="32">
        <v>0</v>
      </c>
      <c r="H40" s="32">
        <f t="shared" ref="H40:H42" si="32">E40-F40</f>
        <v>0</v>
      </c>
    </row>
    <row r="41" spans="1:8" x14ac:dyDescent="0.2">
      <c r="A41" s="4" t="s">
        <v>10</v>
      </c>
      <c r="B41" s="2"/>
      <c r="C41" s="32">
        <v>0</v>
      </c>
      <c r="D41" s="32">
        <v>0</v>
      </c>
      <c r="E41" s="32">
        <f t="shared" si="31"/>
        <v>0</v>
      </c>
      <c r="F41" s="32">
        <v>0</v>
      </c>
      <c r="G41" s="32">
        <v>0</v>
      </c>
      <c r="H41" s="32">
        <f t="shared" si="32"/>
        <v>0</v>
      </c>
    </row>
    <row r="42" spans="1:8" x14ac:dyDescent="0.2">
      <c r="A42" s="4" t="s">
        <v>11</v>
      </c>
      <c r="B42" s="2"/>
      <c r="C42" s="32">
        <v>0</v>
      </c>
      <c r="D42" s="32">
        <v>0</v>
      </c>
      <c r="E42" s="32">
        <f t="shared" si="31"/>
        <v>0</v>
      </c>
      <c r="F42" s="32">
        <v>0</v>
      </c>
      <c r="G42" s="32">
        <v>0</v>
      </c>
      <c r="H42" s="32">
        <f t="shared" si="32"/>
        <v>0</v>
      </c>
    </row>
    <row r="43" spans="1:8" x14ac:dyDescent="0.2">
      <c r="A43" s="4"/>
      <c r="B43" s="2"/>
      <c r="C43" s="33"/>
      <c r="D43" s="33"/>
      <c r="E43" s="33"/>
      <c r="F43" s="33"/>
      <c r="G43" s="33"/>
      <c r="H43" s="33"/>
    </row>
    <row r="44" spans="1:8" x14ac:dyDescent="0.2">
      <c r="A44" s="24"/>
      <c r="B44" s="45" t="s">
        <v>53</v>
      </c>
      <c r="C44" s="21">
        <f>SUM(C39:C43)</f>
        <v>0</v>
      </c>
      <c r="D44" s="21">
        <f>SUM(D39:D43)</f>
        <v>0</v>
      </c>
      <c r="E44" s="21">
        <f>SUM(E39:E42)</f>
        <v>0</v>
      </c>
      <c r="F44" s="21">
        <f>SUM(F39:F42)</f>
        <v>0</v>
      </c>
      <c r="G44" s="21">
        <f>SUM(G39:G42)</f>
        <v>0</v>
      </c>
      <c r="H44" s="21">
        <f>SUM(H39:H42)</f>
        <v>0</v>
      </c>
    </row>
    <row r="47" spans="1:8" ht="45" customHeight="1" x14ac:dyDescent="0.2">
      <c r="A47" s="62" t="s">
        <v>153</v>
      </c>
      <c r="B47" s="63"/>
      <c r="C47" s="63"/>
      <c r="D47" s="63"/>
      <c r="E47" s="63"/>
      <c r="F47" s="63"/>
      <c r="G47" s="63"/>
      <c r="H47" s="64"/>
    </row>
    <row r="48" spans="1:8" x14ac:dyDescent="0.2">
      <c r="A48" s="67" t="s">
        <v>54</v>
      </c>
      <c r="B48" s="68"/>
      <c r="C48" s="62" t="s">
        <v>60</v>
      </c>
      <c r="D48" s="63"/>
      <c r="E48" s="63"/>
      <c r="F48" s="63"/>
      <c r="G48" s="64"/>
      <c r="H48" s="65" t="s">
        <v>59</v>
      </c>
    </row>
    <row r="49" spans="1:8" ht="22.5" x14ac:dyDescent="0.2">
      <c r="A49" s="69"/>
      <c r="B49" s="70"/>
      <c r="C49" s="50" t="s">
        <v>55</v>
      </c>
      <c r="D49" s="50" t="s">
        <v>125</v>
      </c>
      <c r="E49" s="50" t="s">
        <v>56</v>
      </c>
      <c r="F49" s="50" t="s">
        <v>57</v>
      </c>
      <c r="G49" s="50" t="s">
        <v>58</v>
      </c>
      <c r="H49" s="66"/>
    </row>
    <row r="50" spans="1:8" x14ac:dyDescent="0.2">
      <c r="A50" s="71"/>
      <c r="B50" s="72"/>
      <c r="C50" s="51">
        <v>1</v>
      </c>
      <c r="D50" s="51">
        <v>2</v>
      </c>
      <c r="E50" s="51" t="s">
        <v>126</v>
      </c>
      <c r="F50" s="51">
        <v>4</v>
      </c>
      <c r="G50" s="51">
        <v>5</v>
      </c>
      <c r="H50" s="51" t="s">
        <v>127</v>
      </c>
    </row>
    <row r="51" spans="1:8" x14ac:dyDescent="0.2">
      <c r="A51" s="26"/>
      <c r="B51" s="27"/>
      <c r="C51" s="31"/>
      <c r="D51" s="31"/>
      <c r="E51" s="31"/>
      <c r="F51" s="31"/>
      <c r="G51" s="31"/>
      <c r="H51" s="31"/>
    </row>
    <row r="52" spans="1:8" ht="22.5" x14ac:dyDescent="0.2">
      <c r="A52" s="4"/>
      <c r="B52" s="29" t="s">
        <v>13</v>
      </c>
      <c r="C52" s="32">
        <v>0</v>
      </c>
      <c r="D52" s="32">
        <v>0</v>
      </c>
      <c r="E52" s="32">
        <f>C52+D52</f>
        <v>0</v>
      </c>
      <c r="F52" s="32">
        <v>0</v>
      </c>
      <c r="G52" s="32">
        <v>0</v>
      </c>
      <c r="H52" s="32">
        <f>E52-F52</f>
        <v>0</v>
      </c>
    </row>
    <row r="53" spans="1:8" x14ac:dyDescent="0.2">
      <c r="A53" s="4"/>
      <c r="B53" s="29"/>
      <c r="C53" s="32"/>
      <c r="D53" s="32"/>
      <c r="E53" s="32"/>
      <c r="F53" s="32"/>
      <c r="G53" s="32"/>
      <c r="H53" s="32"/>
    </row>
    <row r="54" spans="1:8" x14ac:dyDescent="0.2">
      <c r="A54" s="4"/>
      <c r="B54" s="29" t="s">
        <v>12</v>
      </c>
      <c r="C54" s="32">
        <v>0</v>
      </c>
      <c r="D54" s="32">
        <v>0</v>
      </c>
      <c r="E54" s="32">
        <f>C54+D54</f>
        <v>0</v>
      </c>
      <c r="F54" s="32">
        <v>0</v>
      </c>
      <c r="G54" s="32">
        <v>0</v>
      </c>
      <c r="H54" s="32">
        <f>E54-F54</f>
        <v>0</v>
      </c>
    </row>
    <row r="55" spans="1:8" x14ac:dyDescent="0.2">
      <c r="A55" s="4"/>
      <c r="B55" s="29"/>
      <c r="C55" s="32"/>
      <c r="D55" s="32"/>
      <c r="E55" s="32"/>
      <c r="F55" s="32"/>
      <c r="G55" s="32"/>
      <c r="H55" s="32"/>
    </row>
    <row r="56" spans="1:8" ht="22.5" x14ac:dyDescent="0.2">
      <c r="A56" s="4"/>
      <c r="B56" s="29" t="s">
        <v>14</v>
      </c>
      <c r="C56" s="32">
        <v>0</v>
      </c>
      <c r="D56" s="32">
        <v>0</v>
      </c>
      <c r="E56" s="32">
        <f>C56+D56</f>
        <v>0</v>
      </c>
      <c r="F56" s="32">
        <v>0</v>
      </c>
      <c r="G56" s="32">
        <v>0</v>
      </c>
      <c r="H56" s="32">
        <f>E56-F56</f>
        <v>0</v>
      </c>
    </row>
    <row r="57" spans="1:8" x14ac:dyDescent="0.2">
      <c r="A57" s="4"/>
      <c r="B57" s="29"/>
      <c r="C57" s="32"/>
      <c r="D57" s="32"/>
      <c r="E57" s="32"/>
      <c r="F57" s="32"/>
      <c r="G57" s="32"/>
      <c r="H57" s="32"/>
    </row>
    <row r="58" spans="1:8" ht="22.5" x14ac:dyDescent="0.2">
      <c r="A58" s="4"/>
      <c r="B58" s="29" t="s">
        <v>26</v>
      </c>
      <c r="C58" s="32">
        <v>0</v>
      </c>
      <c r="D58" s="32">
        <v>0</v>
      </c>
      <c r="E58" s="32">
        <f>C58+D58</f>
        <v>0</v>
      </c>
      <c r="F58" s="32">
        <v>0</v>
      </c>
      <c r="G58" s="32">
        <v>0</v>
      </c>
      <c r="H58" s="32">
        <f>E58-F58</f>
        <v>0</v>
      </c>
    </row>
    <row r="59" spans="1:8" x14ac:dyDescent="0.2">
      <c r="A59" s="4"/>
      <c r="B59" s="29"/>
      <c r="C59" s="32"/>
      <c r="D59" s="32"/>
      <c r="E59" s="32"/>
      <c r="F59" s="32"/>
      <c r="G59" s="32"/>
      <c r="H59" s="32"/>
    </row>
    <row r="60" spans="1:8" ht="22.5" x14ac:dyDescent="0.2">
      <c r="A60" s="4"/>
      <c r="B60" s="29" t="s">
        <v>27</v>
      </c>
      <c r="C60" s="32">
        <v>0</v>
      </c>
      <c r="D60" s="32">
        <v>0</v>
      </c>
      <c r="E60" s="32">
        <f>C60+D60</f>
        <v>0</v>
      </c>
      <c r="F60" s="32">
        <v>0</v>
      </c>
      <c r="G60" s="32">
        <v>0</v>
      </c>
      <c r="H60" s="32">
        <f>E60-F60</f>
        <v>0</v>
      </c>
    </row>
    <row r="61" spans="1:8" x14ac:dyDescent="0.2">
      <c r="A61" s="4"/>
      <c r="B61" s="29"/>
      <c r="C61" s="32"/>
      <c r="D61" s="32"/>
      <c r="E61" s="32"/>
      <c r="F61" s="32"/>
      <c r="G61" s="32"/>
      <c r="H61" s="32"/>
    </row>
    <row r="62" spans="1:8" ht="22.5" x14ac:dyDescent="0.2">
      <c r="A62" s="4"/>
      <c r="B62" s="29" t="s">
        <v>34</v>
      </c>
      <c r="C62" s="32">
        <v>0</v>
      </c>
      <c r="D62" s="32">
        <v>0</v>
      </c>
      <c r="E62" s="32">
        <f>C62+D62</f>
        <v>0</v>
      </c>
      <c r="F62" s="32">
        <v>0</v>
      </c>
      <c r="G62" s="32">
        <v>0</v>
      </c>
      <c r="H62" s="32">
        <f>E62-F62</f>
        <v>0</v>
      </c>
    </row>
    <row r="63" spans="1:8" x14ac:dyDescent="0.2">
      <c r="A63" s="4"/>
      <c r="B63" s="29"/>
      <c r="C63" s="32"/>
      <c r="D63" s="32"/>
      <c r="E63" s="32"/>
      <c r="F63" s="32"/>
      <c r="G63" s="32"/>
      <c r="H63" s="32"/>
    </row>
    <row r="64" spans="1:8" x14ac:dyDescent="0.2">
      <c r="A64" s="4"/>
      <c r="B64" s="29" t="s">
        <v>15</v>
      </c>
      <c r="C64" s="32">
        <v>0</v>
      </c>
      <c r="D64" s="32">
        <v>0</v>
      </c>
      <c r="E64" s="32">
        <f>C64+D64</f>
        <v>0</v>
      </c>
      <c r="F64" s="32">
        <v>0</v>
      </c>
      <c r="G64" s="32">
        <v>0</v>
      </c>
      <c r="H64" s="32">
        <f>E64-F64</f>
        <v>0</v>
      </c>
    </row>
    <row r="65" spans="1:8" x14ac:dyDescent="0.2">
      <c r="A65" s="28"/>
      <c r="B65" s="30"/>
      <c r="C65" s="33"/>
      <c r="D65" s="33"/>
      <c r="E65" s="33"/>
      <c r="F65" s="33"/>
      <c r="G65" s="33"/>
      <c r="H65" s="33"/>
    </row>
    <row r="66" spans="1:8" x14ac:dyDescent="0.2">
      <c r="A66" s="24"/>
      <c r="B66" s="45" t="s">
        <v>53</v>
      </c>
      <c r="C66" s="21">
        <f t="shared" ref="C66:H66" si="33">SUM(C52:C64)</f>
        <v>0</v>
      </c>
      <c r="D66" s="21">
        <f t="shared" si="33"/>
        <v>0</v>
      </c>
      <c r="E66" s="21">
        <f t="shared" si="33"/>
        <v>0</v>
      </c>
      <c r="F66" s="21">
        <f t="shared" si="33"/>
        <v>0</v>
      </c>
      <c r="G66" s="21">
        <f t="shared" si="33"/>
        <v>0</v>
      </c>
      <c r="H66" s="21">
        <f t="shared" si="33"/>
        <v>0</v>
      </c>
    </row>
    <row r="68" spans="1:8" s="52" customFormat="1" x14ac:dyDescent="0.2">
      <c r="B68" s="73" t="s">
        <v>155</v>
      </c>
      <c r="C68" s="73"/>
      <c r="D68" s="73"/>
      <c r="E68" s="73"/>
      <c r="F68" s="73"/>
      <c r="G68" s="73"/>
    </row>
    <row r="69" spans="1:8" s="52" customFormat="1" x14ac:dyDescent="0.2">
      <c r="B69" s="61"/>
      <c r="C69" s="61"/>
      <c r="D69" s="61"/>
      <c r="E69" s="61"/>
      <c r="F69" s="61"/>
      <c r="G69" s="61"/>
    </row>
    <row r="70" spans="1:8" s="52" customFormat="1" x14ac:dyDescent="0.2">
      <c r="B70" s="61"/>
      <c r="C70" s="61"/>
      <c r="D70" s="61"/>
      <c r="E70" s="61"/>
      <c r="F70" s="61"/>
      <c r="G70" s="61"/>
    </row>
    <row r="71" spans="1:8" s="52" customFormat="1" x14ac:dyDescent="0.2">
      <c r="B71" s="61"/>
      <c r="C71" s="61"/>
      <c r="D71" s="61"/>
      <c r="E71" s="61"/>
      <c r="F71" s="61"/>
      <c r="G71" s="61"/>
    </row>
    <row r="72" spans="1:8" s="52" customFormat="1" x14ac:dyDescent="0.2">
      <c r="B72" s="61"/>
      <c r="C72" s="61"/>
      <c r="D72" s="61"/>
      <c r="E72" s="61"/>
      <c r="F72" s="61"/>
      <c r="G72" s="61"/>
    </row>
    <row r="73" spans="1:8" s="52" customFormat="1" x14ac:dyDescent="0.2">
      <c r="B73" s="1"/>
      <c r="C73" s="1"/>
      <c r="D73" s="1"/>
      <c r="E73" s="1"/>
      <c r="F73" s="1"/>
      <c r="G73" s="1"/>
    </row>
    <row r="74" spans="1:8" s="52" customFormat="1" x14ac:dyDescent="0.2">
      <c r="B74" s="53"/>
      <c r="C74" s="53"/>
      <c r="D74" s="54"/>
      <c r="E74" s="54"/>
      <c r="F74" s="54"/>
      <c r="G74" s="1"/>
    </row>
    <row r="75" spans="1:8" s="52" customFormat="1" x14ac:dyDescent="0.2">
      <c r="B75" s="55" t="s">
        <v>156</v>
      </c>
      <c r="C75" s="55"/>
      <c r="D75" s="56" t="s">
        <v>157</v>
      </c>
      <c r="E75" s="1"/>
      <c r="F75" s="1"/>
      <c r="G75" s="1"/>
    </row>
    <row r="76" spans="1:8" s="52" customFormat="1" x14ac:dyDescent="0.2">
      <c r="B76" s="57" t="s">
        <v>158</v>
      </c>
      <c r="C76" s="58"/>
      <c r="D76" s="56" t="s">
        <v>159</v>
      </c>
      <c r="E76" s="1"/>
      <c r="F76" s="1"/>
      <c r="G76" s="1"/>
    </row>
    <row r="77" spans="1:8" s="52" customFormat="1" x14ac:dyDescent="0.2">
      <c r="B77" s="57" t="s">
        <v>160</v>
      </c>
      <c r="C77" s="55"/>
      <c r="D77" s="56" t="s">
        <v>161</v>
      </c>
      <c r="E77" s="1"/>
      <c r="F77" s="1"/>
      <c r="G77" s="1"/>
    </row>
    <row r="78" spans="1:8" s="52" customFormat="1" x14ac:dyDescent="0.2">
      <c r="B78" s="55"/>
      <c r="C78" s="55"/>
      <c r="D78" s="56"/>
      <c r="E78" s="1"/>
      <c r="F78" s="1"/>
      <c r="G78" s="1"/>
    </row>
  </sheetData>
  <sheetProtection formatCells="0" formatColumns="0" formatRows="0" insertRows="0" deleteRows="0" autoFilter="0"/>
  <mergeCells count="13">
    <mergeCell ref="B68:G68"/>
    <mergeCell ref="A1:H1"/>
    <mergeCell ref="A3:B5"/>
    <mergeCell ref="A33:H33"/>
    <mergeCell ref="A35:B37"/>
    <mergeCell ref="C3:G3"/>
    <mergeCell ref="H3:H4"/>
    <mergeCell ref="A47:H47"/>
    <mergeCell ref="A48:B50"/>
    <mergeCell ref="C48:G48"/>
    <mergeCell ref="H48:H49"/>
    <mergeCell ref="C35:G35"/>
    <mergeCell ref="H35:H3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topLeftCell="A28" workbookViewId="0">
      <selection activeCell="H52" sqref="H5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2" t="s">
        <v>154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54</v>
      </c>
      <c r="B2" s="68"/>
      <c r="C2" s="62" t="s">
        <v>60</v>
      </c>
      <c r="D2" s="63"/>
      <c r="E2" s="63"/>
      <c r="F2" s="63"/>
      <c r="G2" s="64"/>
      <c r="H2" s="65" t="s">
        <v>59</v>
      </c>
    </row>
    <row r="3" spans="1:8" ht="24.95" customHeight="1" x14ac:dyDescent="0.2">
      <c r="A3" s="69"/>
      <c r="B3" s="70"/>
      <c r="C3" s="50" t="s">
        <v>55</v>
      </c>
      <c r="D3" s="50" t="s">
        <v>125</v>
      </c>
      <c r="E3" s="50" t="s">
        <v>56</v>
      </c>
      <c r="F3" s="50" t="s">
        <v>57</v>
      </c>
      <c r="G3" s="50" t="s">
        <v>58</v>
      </c>
      <c r="H3" s="66"/>
    </row>
    <row r="4" spans="1:8" x14ac:dyDescent="0.2">
      <c r="A4" s="71"/>
      <c r="B4" s="72"/>
      <c r="C4" s="51">
        <v>1</v>
      </c>
      <c r="D4" s="51">
        <v>2</v>
      </c>
      <c r="E4" s="51" t="s">
        <v>126</v>
      </c>
      <c r="F4" s="51">
        <v>4</v>
      </c>
      <c r="G4" s="51">
        <v>5</v>
      </c>
      <c r="H4" s="51" t="s">
        <v>127</v>
      </c>
    </row>
    <row r="5" spans="1:8" x14ac:dyDescent="0.2">
      <c r="A5" s="42"/>
      <c r="B5" s="43"/>
      <c r="C5" s="12"/>
      <c r="D5" s="12"/>
      <c r="E5" s="12"/>
      <c r="F5" s="12"/>
      <c r="G5" s="12"/>
      <c r="H5" s="12"/>
    </row>
    <row r="6" spans="1:8" x14ac:dyDescent="0.2">
      <c r="A6" s="39" t="s">
        <v>16</v>
      </c>
      <c r="B6" s="37"/>
      <c r="C6" s="13">
        <f t="shared" ref="C6:H6" si="0">SUM(C7:C14)</f>
        <v>81269343.709999993</v>
      </c>
      <c r="D6" s="13">
        <f t="shared" si="0"/>
        <v>-1817363.95</v>
      </c>
      <c r="E6" s="13">
        <f t="shared" si="0"/>
        <v>79451979.760000005</v>
      </c>
      <c r="F6" s="13">
        <f t="shared" si="0"/>
        <v>14112175.99</v>
      </c>
      <c r="G6" s="13">
        <f t="shared" si="0"/>
        <v>14112175.99</v>
      </c>
      <c r="H6" s="13">
        <f t="shared" si="0"/>
        <v>65339803.770000003</v>
      </c>
    </row>
    <row r="7" spans="1:8" x14ac:dyDescent="0.2">
      <c r="A7" s="36"/>
      <c r="B7" s="40" t="s">
        <v>42</v>
      </c>
      <c r="C7" s="13">
        <v>6458975</v>
      </c>
      <c r="D7" s="13">
        <v>0</v>
      </c>
      <c r="E7" s="13">
        <f>C7+D7</f>
        <v>6458975</v>
      </c>
      <c r="F7" s="13">
        <v>1604397.44</v>
      </c>
      <c r="G7" s="13">
        <v>1604397.44</v>
      </c>
      <c r="H7" s="13">
        <f>E7-F7</f>
        <v>4854577.5600000005</v>
      </c>
    </row>
    <row r="8" spans="1:8" x14ac:dyDescent="0.2">
      <c r="A8" s="36"/>
      <c r="B8" s="40" t="s">
        <v>17</v>
      </c>
      <c r="C8" s="13">
        <v>0</v>
      </c>
      <c r="D8" s="13">
        <v>0</v>
      </c>
      <c r="E8" s="13">
        <f t="shared" ref="E8:E14" si="1">C8+D8</f>
        <v>0</v>
      </c>
      <c r="F8" s="13">
        <v>0</v>
      </c>
      <c r="G8" s="13">
        <v>0</v>
      </c>
      <c r="H8" s="13">
        <f t="shared" ref="H8:H14" si="2">E8-F8</f>
        <v>0</v>
      </c>
    </row>
    <row r="9" spans="1:8" x14ac:dyDescent="0.2">
      <c r="A9" s="36"/>
      <c r="B9" s="40" t="s">
        <v>43</v>
      </c>
      <c r="C9" s="13">
        <v>19537187.309999999</v>
      </c>
      <c r="D9" s="13">
        <v>-1685363.95</v>
      </c>
      <c r="E9" s="13">
        <f t="shared" si="1"/>
        <v>17851823.359999999</v>
      </c>
      <c r="F9" s="13">
        <v>6389464.6500000004</v>
      </c>
      <c r="G9" s="13">
        <v>6389464.6500000004</v>
      </c>
      <c r="H9" s="13">
        <f t="shared" si="2"/>
        <v>11462358.709999999</v>
      </c>
    </row>
    <row r="10" spans="1:8" x14ac:dyDescent="0.2">
      <c r="A10" s="36"/>
      <c r="B10" s="40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36"/>
      <c r="B11" s="40" t="s">
        <v>23</v>
      </c>
      <c r="C11" s="13">
        <v>5176862.12</v>
      </c>
      <c r="D11" s="13">
        <v>-232000</v>
      </c>
      <c r="E11" s="13">
        <f t="shared" si="1"/>
        <v>4944862.12</v>
      </c>
      <c r="F11" s="13">
        <v>1006847.55</v>
      </c>
      <c r="G11" s="13">
        <v>1006847.55</v>
      </c>
      <c r="H11" s="13">
        <f t="shared" si="2"/>
        <v>3938014.5700000003</v>
      </c>
    </row>
    <row r="12" spans="1:8" x14ac:dyDescent="0.2">
      <c r="A12" s="36"/>
      <c r="B12" s="40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6"/>
      <c r="B13" s="40" t="s">
        <v>44</v>
      </c>
      <c r="C13" s="13">
        <v>33024280.84</v>
      </c>
      <c r="D13" s="13">
        <v>100000</v>
      </c>
      <c r="E13" s="13">
        <f t="shared" si="1"/>
        <v>33124280.84</v>
      </c>
      <c r="F13" s="13">
        <v>1630658</v>
      </c>
      <c r="G13" s="13">
        <v>1630658</v>
      </c>
      <c r="H13" s="13">
        <f t="shared" si="2"/>
        <v>31493622.84</v>
      </c>
    </row>
    <row r="14" spans="1:8" x14ac:dyDescent="0.2">
      <c r="A14" s="36"/>
      <c r="B14" s="40" t="s">
        <v>19</v>
      </c>
      <c r="C14" s="13">
        <v>17072038.440000001</v>
      </c>
      <c r="D14" s="13">
        <v>0</v>
      </c>
      <c r="E14" s="13">
        <f t="shared" si="1"/>
        <v>17072038.440000001</v>
      </c>
      <c r="F14" s="13">
        <v>3480808.35</v>
      </c>
      <c r="G14" s="13">
        <v>3480808.35</v>
      </c>
      <c r="H14" s="13">
        <f t="shared" si="2"/>
        <v>13591230.090000002</v>
      </c>
    </row>
    <row r="15" spans="1:8" x14ac:dyDescent="0.2">
      <c r="A15" s="38"/>
      <c r="B15" s="40"/>
      <c r="C15" s="13"/>
      <c r="D15" s="13"/>
      <c r="E15" s="13"/>
      <c r="F15" s="13"/>
      <c r="G15" s="13"/>
      <c r="H15" s="13"/>
    </row>
    <row r="16" spans="1:8" x14ac:dyDescent="0.2">
      <c r="A16" s="39" t="s">
        <v>20</v>
      </c>
      <c r="B16" s="41"/>
      <c r="C16" s="13">
        <f t="shared" ref="C16:H16" si="3">SUM(C17:C23)</f>
        <v>15540263.379999999</v>
      </c>
      <c r="D16" s="13">
        <f t="shared" si="3"/>
        <v>24674291.650000002</v>
      </c>
      <c r="E16" s="13">
        <f t="shared" si="3"/>
        <v>40214555.030000001</v>
      </c>
      <c r="F16" s="13">
        <f t="shared" si="3"/>
        <v>23341008.629999999</v>
      </c>
      <c r="G16" s="13">
        <f t="shared" si="3"/>
        <v>23341008.629999999</v>
      </c>
      <c r="H16" s="13">
        <f t="shared" si="3"/>
        <v>16873546.399999999</v>
      </c>
    </row>
    <row r="17" spans="1:8" x14ac:dyDescent="0.2">
      <c r="A17" s="36"/>
      <c r="B17" s="40" t="s">
        <v>45</v>
      </c>
      <c r="C17" s="13">
        <v>4010938.32</v>
      </c>
      <c r="D17" s="13">
        <v>7696003.7800000003</v>
      </c>
      <c r="E17" s="13">
        <f>C17+D17</f>
        <v>11706942.1</v>
      </c>
      <c r="F17" s="13">
        <v>8748778.4000000004</v>
      </c>
      <c r="G17" s="13">
        <v>8748778.4000000004</v>
      </c>
      <c r="H17" s="13">
        <f t="shared" ref="H17:H23" si="4">E17-F17</f>
        <v>2958163.6999999993</v>
      </c>
    </row>
    <row r="18" spans="1:8" x14ac:dyDescent="0.2">
      <c r="A18" s="36"/>
      <c r="B18" s="40" t="s">
        <v>28</v>
      </c>
      <c r="C18" s="13">
        <v>1771271.13</v>
      </c>
      <c r="D18" s="13">
        <v>11315502.34</v>
      </c>
      <c r="E18" s="13">
        <f t="shared" ref="E18:E23" si="5">C18+D18</f>
        <v>13086773.469999999</v>
      </c>
      <c r="F18" s="13">
        <v>7736562.4000000004</v>
      </c>
      <c r="G18" s="13">
        <v>7736562.4000000004</v>
      </c>
      <c r="H18" s="13">
        <f t="shared" si="4"/>
        <v>5350211.0699999984</v>
      </c>
    </row>
    <row r="19" spans="1:8" x14ac:dyDescent="0.2">
      <c r="A19" s="36"/>
      <c r="B19" s="40" t="s">
        <v>21</v>
      </c>
      <c r="C19" s="13">
        <v>0</v>
      </c>
      <c r="D19" s="13">
        <v>0</v>
      </c>
      <c r="E19" s="13">
        <f t="shared" si="5"/>
        <v>0</v>
      </c>
      <c r="F19" s="13">
        <v>0</v>
      </c>
      <c r="G19" s="13">
        <v>0</v>
      </c>
      <c r="H19" s="13">
        <f t="shared" si="4"/>
        <v>0</v>
      </c>
    </row>
    <row r="20" spans="1:8" x14ac:dyDescent="0.2">
      <c r="A20" s="36"/>
      <c r="B20" s="40" t="s">
        <v>46</v>
      </c>
      <c r="C20" s="13">
        <v>3911606.53</v>
      </c>
      <c r="D20" s="13">
        <v>26057</v>
      </c>
      <c r="E20" s="13">
        <f t="shared" si="5"/>
        <v>3937663.53</v>
      </c>
      <c r="F20" s="13">
        <v>551936.9</v>
      </c>
      <c r="G20" s="13">
        <v>551936.9</v>
      </c>
      <c r="H20" s="13">
        <f t="shared" si="4"/>
        <v>3385726.63</v>
      </c>
    </row>
    <row r="21" spans="1:8" x14ac:dyDescent="0.2">
      <c r="A21" s="36"/>
      <c r="B21" s="40" t="s">
        <v>47</v>
      </c>
      <c r="C21" s="13">
        <v>0</v>
      </c>
      <c r="D21" s="13">
        <v>0</v>
      </c>
      <c r="E21" s="13">
        <f t="shared" si="5"/>
        <v>0</v>
      </c>
      <c r="F21" s="13">
        <v>0</v>
      </c>
      <c r="G21" s="13">
        <v>0</v>
      </c>
      <c r="H21" s="13">
        <f t="shared" si="4"/>
        <v>0</v>
      </c>
    </row>
    <row r="22" spans="1:8" x14ac:dyDescent="0.2">
      <c r="A22" s="36"/>
      <c r="B22" s="40" t="s">
        <v>48</v>
      </c>
      <c r="C22" s="13">
        <v>0</v>
      </c>
      <c r="D22" s="13">
        <v>0</v>
      </c>
      <c r="E22" s="13">
        <f t="shared" si="5"/>
        <v>0</v>
      </c>
      <c r="F22" s="13">
        <v>0</v>
      </c>
      <c r="G22" s="13">
        <v>0</v>
      </c>
      <c r="H22" s="13">
        <f t="shared" si="4"/>
        <v>0</v>
      </c>
    </row>
    <row r="23" spans="1:8" x14ac:dyDescent="0.2">
      <c r="A23" s="36"/>
      <c r="B23" s="40" t="s">
        <v>4</v>
      </c>
      <c r="C23" s="13">
        <v>5846447.4000000004</v>
      </c>
      <c r="D23" s="13">
        <v>5636728.5300000003</v>
      </c>
      <c r="E23" s="13">
        <f t="shared" si="5"/>
        <v>11483175.93</v>
      </c>
      <c r="F23" s="13">
        <v>6303730.9299999997</v>
      </c>
      <c r="G23" s="13">
        <v>6303730.9299999997</v>
      </c>
      <c r="H23" s="13">
        <f t="shared" si="4"/>
        <v>5179445</v>
      </c>
    </row>
    <row r="24" spans="1:8" x14ac:dyDescent="0.2">
      <c r="A24" s="38"/>
      <c r="B24" s="40"/>
      <c r="C24" s="13"/>
      <c r="D24" s="13"/>
      <c r="E24" s="13"/>
      <c r="F24" s="13"/>
      <c r="G24" s="13"/>
      <c r="H24" s="13"/>
    </row>
    <row r="25" spans="1:8" x14ac:dyDescent="0.2">
      <c r="A25" s="39" t="s">
        <v>49</v>
      </c>
      <c r="B25" s="41"/>
      <c r="C25" s="13">
        <f t="shared" ref="C25:H25" si="6">SUM(C26:C34)</f>
        <v>783992.91</v>
      </c>
      <c r="D25" s="13">
        <f t="shared" si="6"/>
        <v>0</v>
      </c>
      <c r="E25" s="13">
        <f t="shared" si="6"/>
        <v>783992.91</v>
      </c>
      <c r="F25" s="13">
        <f t="shared" si="6"/>
        <v>157685.15</v>
      </c>
      <c r="G25" s="13">
        <f t="shared" si="6"/>
        <v>157685.15</v>
      </c>
      <c r="H25" s="13">
        <f t="shared" si="6"/>
        <v>626307.76</v>
      </c>
    </row>
    <row r="26" spans="1:8" x14ac:dyDescent="0.2">
      <c r="A26" s="36"/>
      <c r="B26" s="40" t="s">
        <v>29</v>
      </c>
      <c r="C26" s="13">
        <v>404773.38</v>
      </c>
      <c r="D26" s="13">
        <v>0</v>
      </c>
      <c r="E26" s="13">
        <f>C26+D26</f>
        <v>404773.38</v>
      </c>
      <c r="F26" s="13">
        <v>77591.839999999997</v>
      </c>
      <c r="G26" s="13">
        <v>77591.839999999997</v>
      </c>
      <c r="H26" s="13">
        <f t="shared" ref="H26:H34" si="7">E26-F26</f>
        <v>327181.54000000004</v>
      </c>
    </row>
    <row r="27" spans="1:8" x14ac:dyDescent="0.2">
      <c r="A27" s="36"/>
      <c r="B27" s="40" t="s">
        <v>24</v>
      </c>
      <c r="C27" s="13">
        <v>0</v>
      </c>
      <c r="D27" s="13">
        <v>0</v>
      </c>
      <c r="E27" s="13">
        <f t="shared" ref="E27:E34" si="8">C27+D27</f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36"/>
      <c r="B28" s="40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36"/>
      <c r="B29" s="40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36"/>
      <c r="B30" s="40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36"/>
      <c r="B31" s="40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36"/>
      <c r="B32" s="40" t="s">
        <v>6</v>
      </c>
      <c r="C32" s="13">
        <v>379219.53</v>
      </c>
      <c r="D32" s="13">
        <v>0</v>
      </c>
      <c r="E32" s="13">
        <f t="shared" si="8"/>
        <v>379219.53</v>
      </c>
      <c r="F32" s="13">
        <v>80093.31</v>
      </c>
      <c r="G32" s="13">
        <v>80093.31</v>
      </c>
      <c r="H32" s="13">
        <f t="shared" si="7"/>
        <v>299126.22000000003</v>
      </c>
    </row>
    <row r="33" spans="1:8" x14ac:dyDescent="0.2">
      <c r="A33" s="36"/>
      <c r="B33" s="40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8" x14ac:dyDescent="0.2">
      <c r="A34" s="36"/>
      <c r="B34" s="40" t="s">
        <v>31</v>
      </c>
      <c r="C34" s="13">
        <v>0</v>
      </c>
      <c r="D34" s="13">
        <v>0</v>
      </c>
      <c r="E34" s="13">
        <f t="shared" si="8"/>
        <v>0</v>
      </c>
      <c r="F34" s="13">
        <v>0</v>
      </c>
      <c r="G34" s="13">
        <v>0</v>
      </c>
      <c r="H34" s="13">
        <f t="shared" si="7"/>
        <v>0</v>
      </c>
    </row>
    <row r="35" spans="1:8" x14ac:dyDescent="0.2">
      <c r="A35" s="38"/>
      <c r="B35" s="40"/>
      <c r="C35" s="13"/>
      <c r="D35" s="13"/>
      <c r="E35" s="13"/>
      <c r="F35" s="13"/>
      <c r="G35" s="13"/>
      <c r="H35" s="13"/>
    </row>
    <row r="36" spans="1:8" x14ac:dyDescent="0.2">
      <c r="A36" s="39" t="s">
        <v>32</v>
      </c>
      <c r="B36" s="41"/>
      <c r="C36" s="13">
        <f t="shared" ref="C36:H36" si="9">SUM(C37:C40)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</row>
    <row r="37" spans="1:8" x14ac:dyDescent="0.2">
      <c r="A37" s="36"/>
      <c r="B37" s="40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10">E37-F37</f>
        <v>0</v>
      </c>
    </row>
    <row r="38" spans="1:8" ht="22.5" x14ac:dyDescent="0.2">
      <c r="A38" s="36"/>
      <c r="B38" s="40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8" x14ac:dyDescent="0.2">
      <c r="A39" s="36"/>
      <c r="B39" s="40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8" x14ac:dyDescent="0.2">
      <c r="A40" s="36"/>
      <c r="B40" s="40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8" x14ac:dyDescent="0.2">
      <c r="A41" s="38"/>
      <c r="B41" s="40"/>
      <c r="C41" s="13"/>
      <c r="D41" s="13"/>
      <c r="E41" s="13"/>
      <c r="F41" s="13"/>
      <c r="G41" s="13"/>
      <c r="H41" s="13"/>
    </row>
    <row r="42" spans="1:8" x14ac:dyDescent="0.2">
      <c r="A42" s="44"/>
      <c r="B42" s="45" t="s">
        <v>53</v>
      </c>
      <c r="C42" s="21">
        <f t="shared" ref="C42:H42" si="12">SUM(C36+C25+C16+C6)</f>
        <v>97593600</v>
      </c>
      <c r="D42" s="21">
        <f t="shared" si="12"/>
        <v>22856927.700000003</v>
      </c>
      <c r="E42" s="21">
        <f t="shared" si="12"/>
        <v>120450527.7</v>
      </c>
      <c r="F42" s="21">
        <f t="shared" si="12"/>
        <v>37610869.769999996</v>
      </c>
      <c r="G42" s="21">
        <f t="shared" si="12"/>
        <v>37610869.769999996</v>
      </c>
      <c r="H42" s="21">
        <f t="shared" si="12"/>
        <v>82839657.930000007</v>
      </c>
    </row>
    <row r="43" spans="1:8" x14ac:dyDescent="0.2">
      <c r="A43" s="35"/>
      <c r="B43" s="35"/>
      <c r="C43" s="35"/>
      <c r="D43" s="35"/>
      <c r="E43" s="35"/>
      <c r="F43" s="35"/>
      <c r="G43" s="35"/>
      <c r="H43" s="35"/>
    </row>
    <row r="44" spans="1:8" s="52" customFormat="1" x14ac:dyDescent="0.2">
      <c r="B44" s="73" t="s">
        <v>155</v>
      </c>
      <c r="C44" s="73"/>
      <c r="D44" s="73"/>
      <c r="E44" s="73"/>
      <c r="F44" s="73"/>
      <c r="G44" s="73"/>
    </row>
    <row r="45" spans="1:8" s="52" customFormat="1" x14ac:dyDescent="0.2">
      <c r="B45" s="61"/>
      <c r="C45" s="61"/>
      <c r="D45" s="61"/>
      <c r="E45" s="61"/>
      <c r="F45" s="61"/>
      <c r="G45" s="61"/>
    </row>
    <row r="46" spans="1:8" s="52" customFormat="1" x14ac:dyDescent="0.2">
      <c r="B46" s="61"/>
      <c r="C46" s="61"/>
      <c r="D46" s="61"/>
      <c r="E46" s="61"/>
      <c r="F46" s="61"/>
      <c r="G46" s="61"/>
    </row>
    <row r="47" spans="1:8" s="52" customFormat="1" x14ac:dyDescent="0.2">
      <c r="B47" s="61"/>
      <c r="C47" s="61"/>
      <c r="D47" s="61"/>
      <c r="E47" s="61"/>
      <c r="F47" s="61"/>
      <c r="G47" s="61"/>
    </row>
    <row r="48" spans="1:8" s="52" customFormat="1" x14ac:dyDescent="0.2">
      <c r="B48" s="1"/>
      <c r="C48" s="1"/>
      <c r="D48" s="1"/>
      <c r="E48" s="1"/>
      <c r="F48" s="1"/>
      <c r="G48" s="1"/>
    </row>
    <row r="49" spans="2:7" s="52" customFormat="1" x14ac:dyDescent="0.2">
      <c r="B49" s="53"/>
      <c r="C49" s="53"/>
      <c r="D49" s="54"/>
      <c r="E49" s="54"/>
      <c r="F49" s="54"/>
      <c r="G49" s="1"/>
    </row>
    <row r="50" spans="2:7" s="52" customFormat="1" x14ac:dyDescent="0.2">
      <c r="B50" s="55" t="s">
        <v>156</v>
      </c>
      <c r="C50" s="55"/>
      <c r="D50" s="56" t="s">
        <v>157</v>
      </c>
      <c r="E50" s="1"/>
      <c r="F50" s="1"/>
      <c r="G50" s="1"/>
    </row>
    <row r="51" spans="2:7" s="52" customFormat="1" x14ac:dyDescent="0.2">
      <c r="B51" s="57" t="s">
        <v>158</v>
      </c>
      <c r="C51" s="58"/>
      <c r="D51" s="56" t="s">
        <v>159</v>
      </c>
      <c r="E51" s="1"/>
      <c r="F51" s="1"/>
      <c r="G51" s="1"/>
    </row>
    <row r="52" spans="2:7" s="52" customFormat="1" x14ac:dyDescent="0.2">
      <c r="B52" s="57" t="s">
        <v>160</v>
      </c>
      <c r="C52" s="55"/>
      <c r="D52" s="56" t="s">
        <v>161</v>
      </c>
      <c r="E52" s="1"/>
      <c r="F52" s="1"/>
      <c r="G52" s="1"/>
    </row>
    <row r="53" spans="2:7" s="52" customFormat="1" x14ac:dyDescent="0.2">
      <c r="B53" s="55"/>
      <c r="C53" s="55"/>
      <c r="D53" s="56"/>
      <c r="E53" s="1"/>
      <c r="F53" s="1"/>
      <c r="G53" s="1"/>
    </row>
  </sheetData>
  <sheetProtection formatCells="0" formatColumns="0" formatRows="0" autoFilter="0"/>
  <mergeCells count="5">
    <mergeCell ref="A1:H1"/>
    <mergeCell ref="A2:B4"/>
    <mergeCell ref="C2:G2"/>
    <mergeCell ref="H2:H3"/>
    <mergeCell ref="B44:G4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TESO2</cp:lastModifiedBy>
  <cp:lastPrinted>2018-03-08T21:21:25Z</cp:lastPrinted>
  <dcterms:created xsi:type="dcterms:W3CDTF">2014-02-10T03:37:14Z</dcterms:created>
  <dcterms:modified xsi:type="dcterms:W3CDTF">2020-04-30T17:54:17Z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