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CFG!$B$3:$H$40</definedName>
    <definedName name="_xlnm._FilterDatabase" localSheetId="0" hidden="1">COG!$A$4:$A$77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6" l="1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C77" i="6" s="1"/>
  <c r="F11" i="8"/>
  <c r="E11" i="8"/>
  <c r="C11" i="8"/>
  <c r="B11" i="8"/>
  <c r="D10" i="8"/>
  <c r="G10" i="8" s="1"/>
  <c r="D9" i="8"/>
  <c r="G9" i="8" s="1"/>
  <c r="D8" i="8"/>
  <c r="G8" i="8" s="1"/>
  <c r="D7" i="8"/>
  <c r="G7" i="8" s="1"/>
  <c r="D6" i="8"/>
  <c r="G6" i="8" s="1"/>
  <c r="G39" i="4"/>
  <c r="F39" i="4"/>
  <c r="D39" i="4"/>
  <c r="C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H39" i="4" s="1"/>
  <c r="E32" i="4"/>
  <c r="E39" i="4" s="1"/>
  <c r="G25" i="4"/>
  <c r="F25" i="4"/>
  <c r="D25" i="4"/>
  <c r="C25" i="4"/>
  <c r="H24" i="4"/>
  <c r="E24" i="4"/>
  <c r="H23" i="4"/>
  <c r="E23" i="4"/>
  <c r="H22" i="4"/>
  <c r="E22" i="4"/>
  <c r="H21" i="4"/>
  <c r="H25" i="4" s="1"/>
  <c r="E21" i="4"/>
  <c r="E25" i="4" s="1"/>
  <c r="G14" i="4"/>
  <c r="F14" i="4"/>
  <c r="D14" i="4"/>
  <c r="C14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H14" i="4" s="1"/>
  <c r="E6" i="4"/>
  <c r="E14" i="4" s="1"/>
  <c r="E36" i="5"/>
  <c r="H36" i="5" s="1"/>
  <c r="E35" i="5"/>
  <c r="H35" i="5" s="1"/>
  <c r="E34" i="5"/>
  <c r="H34" i="5" s="1"/>
  <c r="E33" i="5"/>
  <c r="H33" i="5" s="1"/>
  <c r="G32" i="5"/>
  <c r="F32" i="5"/>
  <c r="F37" i="5" s="1"/>
  <c r="E32" i="5"/>
  <c r="D32" i="5"/>
  <c r="C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H22" i="5" s="1"/>
  <c r="G22" i="5"/>
  <c r="G37" i="5" s="1"/>
  <c r="F22" i="5"/>
  <c r="E22" i="5"/>
  <c r="D22" i="5"/>
  <c r="C22" i="5"/>
  <c r="C37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H14" i="5" s="1"/>
  <c r="G14" i="5"/>
  <c r="F14" i="5"/>
  <c r="D14" i="5"/>
  <c r="D37" i="5" s="1"/>
  <c r="C14" i="5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H5" i="5" s="1"/>
  <c r="G5" i="5"/>
  <c r="F5" i="5"/>
  <c r="D5" i="5"/>
  <c r="C5" i="5"/>
  <c r="E5" i="6" l="1"/>
  <c r="G11" i="8"/>
  <c r="D11" i="8"/>
  <c r="H32" i="5"/>
  <c r="H37" i="5" s="1"/>
  <c r="E37" i="5"/>
  <c r="E5" i="5"/>
  <c r="E14" i="5"/>
  <c r="H5" i="6" l="1"/>
  <c r="H77" i="6" s="1"/>
  <c r="E77" i="6"/>
</calcChain>
</file>

<file path=xl/sharedStrings.xml><?xml version="1.0" encoding="utf-8"?>
<sst xmlns="http://schemas.openxmlformats.org/spreadsheetml/2006/main" count="224" uniqueCount="149">
  <si>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</si>
  <si>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</si>
  <si>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</si>
  <si>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</si>
  <si>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</si>
  <si>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</si>
  <si>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</si>
  <si>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</si>
  <si>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</si>
  <si>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</si>
  <si>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</si>
  <si>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</si>
  <si>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</si>
  <si>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</si>
  <si>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</si>
  <si>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</si>
  <si>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</si>
  <si>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</si>
  <si>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</si>
  <si>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</si>
  <si>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</si>
  <si>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</si>
  <si>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</si>
  <si>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</si>
  <si>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</si>
  <si>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</si>
  <si>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</si>
  <si>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</si>
  <si>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</si>
  <si>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</si>
  <si>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</si>
  <si>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</si>
  <si>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</si>
  <si>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</si>
  <si>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</si>
  <si>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</si>
  <si>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</si>
  <si>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</si>
  <si>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</si>
  <si>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</si>
  <si>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</si>
  <si>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</si>
  <si>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</si>
  <si>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</si>
  <si>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</si>
  <si>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</si>
  <si>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</si>
  <si>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</si>
  <si>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</si>
  <si>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</si>
  <si>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</si>
  <si>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</si>
  <si>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</si>
  <si>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</si>
  <si>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</si>
  <si>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</si>
  <si>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</si>
  <si>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</si>
  <si>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</si>
  <si>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</si>
  <si>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</si>
  <si>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</si>
  <si>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</si>
  <si>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</si>
  <si>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</si>
  <si>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</si>
  <si>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</si>
  <si>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</si>
  <si>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</si>
  <si>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</si>
  <si>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</si>
  <si>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</si>
  <si>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</si>
  <si>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</si>
  <si>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</si>
  <si>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</si>
  <si>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</si>
  <si>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</si>
  <si>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</si>
  <si>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</si>
  <si>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</si>
  <si>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</si>
  <si>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</si>
  <si>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</si>
  <si>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</si>
  <si>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</si>
  <si>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</si>
  <si>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</si>
  <si>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</si>
  <si>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</si>
  <si>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</si>
  <si>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</si>
  <si>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Poder Ejecutivo</t>
  </si>
  <si>
    <t>Poder Legislativo</t>
  </si>
  <si>
    <t>Poder Judicial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</si>
  <si>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</si>
  <si>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</si>
  <si>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</si>
  <si>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</si>
  <si>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</si>
  <si>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</si>
  <si>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</si>
  <si>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</si>
  <si>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</si>
  <si>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</si>
  <si>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</si>
  <si>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</si>
  <si>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</si>
  <si>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</si>
  <si>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</si>
  <si>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</si>
  <si>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</si>
  <si>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</si>
  <si>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</si>
  <si>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</si>
  <si>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</si>
  <si>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</si>
  <si>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</si>
  <si>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</si>
  <si>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</si>
  <si>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</si>
  <si>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</si>
  <si>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</si>
  <si>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</si>
  <si>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</si>
  <si>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</si>
  <si>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</si>
  <si>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</si>
  <si>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</si>
  <si>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</si>
  <si>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</si>
  <si>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</si>
  <si>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</t>
  </si>
  <si>
    <t>_________________________________</t>
  </si>
  <si>
    <t>LIC. JUAN DIEGO RAMÍREZ RINCÓN</t>
  </si>
  <si>
    <t>T.C. KARLA GRISELDA LÓPEZ ESTRADA</t>
  </si>
  <si>
    <t xml:space="preserve">PRESIDENTE  MUNICIPAL </t>
  </si>
  <si>
    <t>TESORERA MUNICIPAL</t>
  </si>
  <si>
    <t>Bajo protesta de decir verdad declaramos que los Estados Financieros y sus notas, son razonablemente correctos y son responsabilidad del emisor.</t>
  </si>
  <si>
    <t>MUNICIPIO DE VICTORIA, GTO
Estado Analítico del Ejercicio del Presupuesto de Egresos
Clasificación Económica (por Tipo de Gasto)
Del 01 de Enero al 31 de Marzo del 2022</t>
  </si>
  <si>
    <t>Municipio de Victoria, Gto.
Estado Analítico del Ejercicio del Presupuesto de Egresos
Clasificación Funcional (Finalidad y Función)
Del 1 de Enero al 31 de Marzo de 2022</t>
  </si>
  <si>
    <t>Coordinación de la Política de Gobierno</t>
  </si>
  <si>
    <t>“Bajo protesta de decir verdad declaramos que los Estados Financieros y sus notas, son razonablemente correctos y son responsabilidad del emisor”</t>
  </si>
  <si>
    <t>Municipio de Victoria, Gto.
Estado Analítico del Ejercicio del Presupuesto de Egresos
Clasificación Administrativa
Del 1 de Enero al 31 de Marzo de 2022</t>
  </si>
  <si>
    <t>Dependencia o Unidad Administrativa 5</t>
  </si>
  <si>
    <t>Órganismos Autónomos</t>
  </si>
  <si>
    <t>Municipio de Victoria, Gto.
Estado Analítico del Ejercicio del Presupuesto de Egresos
Clasificación Administrativa (Sector Paraestatal)
Del 1 de Enero al 31 de Marzo de 2022</t>
  </si>
  <si>
    <t>MUNICIPIO DE VICTORIA, GTO
Estado Analítico del Ejercicio del Presupuesto de Egresos
Clasificación Administrativa
Del 01 de Enero al 31 de Marzo 2022</t>
  </si>
  <si>
    <t>Municipio de Victoria, Gto.
Estado Analítico del Ejercicio del Presupuesto de Egresos
Clasificación por Objeto del Gasto (Capítulo y Concepto)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</si>
</sst>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8" fillId="0" borderId="0" xfId="8" applyFont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/>
      <protection locked="0"/>
    </xf>
    <xf numFmtId="0" fontId="0" fillId="0" borderId="0" xfId="0" applyAlignment="1"/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4" fontId="8" fillId="0" borderId="0" xfId="8" applyNumberFormat="1" applyFont="1" applyBorder="1" applyAlignment="1" applyProtection="1">
      <alignment horizontal="center" vertical="center"/>
      <protection locked="0"/>
    </xf>
    <xf numFmtId="4" fontId="6" fillId="0" borderId="0" xfId="8" applyNumberFormat="1" applyFont="1" applyBorder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1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7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6" fillId="0" borderId="14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4" fontId="2" fillId="0" borderId="14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2" xfId="0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4" fontId="2" fillId="0" borderId="12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4" fontId="6" fillId="0" borderId="12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/>
    </xf>
    <xf numFmtId="4" fontId="2" fillId="0" borderId="13" xfId="0" applyNumberFormat="1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552450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0</xdr:row>
      <xdr:rowOff>557213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4425" cy="557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19050</xdr:rowOff>
    </xdr:from>
    <xdr:to>
      <xdr:col>1</xdr:col>
      <xdr:colOff>1477601</xdr:colOff>
      <xdr:row>28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8250"/>
          <a:ext cx="1553801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16</xdr:row>
      <xdr:rowOff>38100</xdr:rowOff>
    </xdr:from>
    <xdr:to>
      <xdr:col>1</xdr:col>
      <xdr:colOff>1552576</xdr:colOff>
      <xdr:row>17</xdr:row>
      <xdr:rowOff>3758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924175"/>
          <a:ext cx="1600200" cy="53715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1028700</xdr:colOff>
      <xdr:row>0</xdr:row>
      <xdr:rowOff>542925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08585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1076325</xdr:colOff>
      <xdr:row>0</xdr:row>
      <xdr:rowOff>538163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53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E80" sqref="E80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6" t="s">
        <v>148</v>
      </c>
      <c r="B1" s="27"/>
      <c r="C1" s="27"/>
      <c r="D1" s="27"/>
      <c r="E1" s="27"/>
      <c r="F1" s="27"/>
      <c r="G1" s="27"/>
      <c r="H1" s="28"/>
    </row>
    <row r="2" spans="1:8" x14ac:dyDescent="0.2">
      <c r="A2" s="30" t="s">
        <v>1</v>
      </c>
      <c r="B2" s="31"/>
      <c r="C2" s="26" t="s">
        <v>0</v>
      </c>
      <c r="D2" s="27"/>
      <c r="E2" s="27"/>
      <c r="F2" s="27"/>
      <c r="G2" s="28"/>
      <c r="H2" s="22" t="s">
        <v>7</v>
      </c>
    </row>
    <row r="3" spans="1:8" ht="24.95" customHeight="1" x14ac:dyDescent="0.2">
      <c r="A3" s="32"/>
      <c r="B3" s="3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3"/>
    </row>
    <row r="4" spans="1:8" x14ac:dyDescent="0.2">
      <c r="A4" s="34"/>
      <c r="B4" s="35"/>
      <c r="C4" s="36">
        <v>1</v>
      </c>
      <c r="D4" s="36">
        <v>2</v>
      </c>
      <c r="E4" s="36" t="s">
        <v>8</v>
      </c>
      <c r="F4" s="36">
        <v>4</v>
      </c>
      <c r="G4" s="36">
        <v>5</v>
      </c>
      <c r="H4" s="36" t="s">
        <v>9</v>
      </c>
    </row>
    <row r="5" spans="1:8" x14ac:dyDescent="0.2">
      <c r="A5" s="59" t="s">
        <v>10</v>
      </c>
      <c r="B5" s="60"/>
      <c r="C5" s="61">
        <f>SUM(C6:C12)</f>
        <v>38090937.790000007</v>
      </c>
      <c r="D5" s="61">
        <f>SUM(D6:D12)</f>
        <v>34400</v>
      </c>
      <c r="E5" s="61">
        <f>C5+D5</f>
        <v>38125337.790000007</v>
      </c>
      <c r="F5" s="61">
        <f>SUM(F6:F12)</f>
        <v>8868783.4500000011</v>
      </c>
      <c r="G5" s="61">
        <f>SUM(G6:G12)</f>
        <v>8868783.4500000011</v>
      </c>
      <c r="H5" s="61">
        <f>E5-F5</f>
        <v>29256554.340000004</v>
      </c>
    </row>
    <row r="6" spans="1:8" x14ac:dyDescent="0.2">
      <c r="A6" s="62">
        <v>1100</v>
      </c>
      <c r="B6" s="63" t="s">
        <v>11</v>
      </c>
      <c r="C6" s="42">
        <v>23228204.170000002</v>
      </c>
      <c r="D6" s="42">
        <v>-72964.08</v>
      </c>
      <c r="E6" s="42">
        <f t="shared" ref="E6:E69" si="0">C6+D6</f>
        <v>23155240.090000004</v>
      </c>
      <c r="F6" s="42">
        <v>5200855.9000000004</v>
      </c>
      <c r="G6" s="42">
        <v>5200855.9000000004</v>
      </c>
      <c r="H6" s="42">
        <f t="shared" ref="H6:H69" si="1">E6-F6</f>
        <v>17954384.190000005</v>
      </c>
    </row>
    <row r="7" spans="1:8" x14ac:dyDescent="0.2">
      <c r="A7" s="62">
        <v>1200</v>
      </c>
      <c r="B7" s="63" t="s">
        <v>12</v>
      </c>
      <c r="C7" s="42">
        <v>7462476.6200000001</v>
      </c>
      <c r="D7" s="42">
        <v>34400</v>
      </c>
      <c r="E7" s="42">
        <f t="shared" si="0"/>
        <v>7496876.6200000001</v>
      </c>
      <c r="F7" s="42">
        <v>1711856.42</v>
      </c>
      <c r="G7" s="42">
        <v>1711856.42</v>
      </c>
      <c r="H7" s="42">
        <f t="shared" si="1"/>
        <v>5785020.2000000002</v>
      </c>
    </row>
    <row r="8" spans="1:8" x14ac:dyDescent="0.2">
      <c r="A8" s="62">
        <v>1300</v>
      </c>
      <c r="B8" s="63" t="s">
        <v>13</v>
      </c>
      <c r="C8" s="42">
        <v>3669242</v>
      </c>
      <c r="D8" s="42">
        <v>36671.800000000003</v>
      </c>
      <c r="E8" s="42">
        <f t="shared" si="0"/>
        <v>3705913.8</v>
      </c>
      <c r="F8" s="42">
        <v>419504.11</v>
      </c>
      <c r="G8" s="42">
        <v>419504.11</v>
      </c>
      <c r="H8" s="42">
        <f t="shared" si="1"/>
        <v>3286409.69</v>
      </c>
    </row>
    <row r="9" spans="1:8" x14ac:dyDescent="0.2">
      <c r="A9" s="62">
        <v>1400</v>
      </c>
      <c r="B9" s="63" t="s">
        <v>14</v>
      </c>
      <c r="C9" s="42">
        <v>877427.17</v>
      </c>
      <c r="D9" s="42">
        <v>0</v>
      </c>
      <c r="E9" s="42">
        <f t="shared" si="0"/>
        <v>877427.17</v>
      </c>
      <c r="F9" s="42">
        <v>59345.08</v>
      </c>
      <c r="G9" s="42">
        <v>59345.08</v>
      </c>
      <c r="H9" s="42">
        <f t="shared" si="1"/>
        <v>818082.09000000008</v>
      </c>
    </row>
    <row r="10" spans="1:8" x14ac:dyDescent="0.2">
      <c r="A10" s="62">
        <v>1500</v>
      </c>
      <c r="B10" s="63" t="s">
        <v>15</v>
      </c>
      <c r="C10" s="42">
        <v>2853587.83</v>
      </c>
      <c r="D10" s="42">
        <v>36292.28</v>
      </c>
      <c r="E10" s="42">
        <f t="shared" si="0"/>
        <v>2889880.11</v>
      </c>
      <c r="F10" s="42">
        <v>1477221.94</v>
      </c>
      <c r="G10" s="42">
        <v>1477221.94</v>
      </c>
      <c r="H10" s="42">
        <f t="shared" si="1"/>
        <v>1412658.17</v>
      </c>
    </row>
    <row r="11" spans="1:8" x14ac:dyDescent="0.2">
      <c r="A11" s="62">
        <v>1600</v>
      </c>
      <c r="B11" s="63" t="s">
        <v>16</v>
      </c>
      <c r="C11" s="42">
        <v>0</v>
      </c>
      <c r="D11" s="42">
        <v>0</v>
      </c>
      <c r="E11" s="42">
        <f t="shared" si="0"/>
        <v>0</v>
      </c>
      <c r="F11" s="42">
        <v>0</v>
      </c>
      <c r="G11" s="42">
        <v>0</v>
      </c>
      <c r="H11" s="42">
        <f t="shared" si="1"/>
        <v>0</v>
      </c>
    </row>
    <row r="12" spans="1:8" x14ac:dyDescent="0.2">
      <c r="A12" s="62">
        <v>1700</v>
      </c>
      <c r="B12" s="63" t="s">
        <v>17</v>
      </c>
      <c r="C12" s="42">
        <v>0</v>
      </c>
      <c r="D12" s="42">
        <v>0</v>
      </c>
      <c r="E12" s="42">
        <f t="shared" si="0"/>
        <v>0</v>
      </c>
      <c r="F12" s="42">
        <v>0</v>
      </c>
      <c r="G12" s="42">
        <v>0</v>
      </c>
      <c r="H12" s="42">
        <f t="shared" si="1"/>
        <v>0</v>
      </c>
    </row>
    <row r="13" spans="1:8" x14ac:dyDescent="0.2">
      <c r="A13" s="59" t="s">
        <v>18</v>
      </c>
      <c r="B13" s="60"/>
      <c r="C13" s="39">
        <f>SUM(C14:C22)</f>
        <v>11441244.68</v>
      </c>
      <c r="D13" s="39">
        <f>SUM(D14:D22)</f>
        <v>5584.3699999999953</v>
      </c>
      <c r="E13" s="39">
        <f t="shared" si="0"/>
        <v>11446829.049999999</v>
      </c>
      <c r="F13" s="39">
        <f>SUM(F14:F22)</f>
        <v>2765535.5100000002</v>
      </c>
      <c r="G13" s="39">
        <f>SUM(G14:G22)</f>
        <v>2765535.5100000002</v>
      </c>
      <c r="H13" s="39">
        <f t="shared" si="1"/>
        <v>8681293.5399999991</v>
      </c>
    </row>
    <row r="14" spans="1:8" x14ac:dyDescent="0.2">
      <c r="A14" s="62">
        <v>2100</v>
      </c>
      <c r="B14" s="63" t="s">
        <v>19</v>
      </c>
      <c r="C14" s="42">
        <v>681746.25</v>
      </c>
      <c r="D14" s="42">
        <v>2334.37</v>
      </c>
      <c r="E14" s="42">
        <f t="shared" si="0"/>
        <v>684080.62</v>
      </c>
      <c r="F14" s="42">
        <v>207105.57</v>
      </c>
      <c r="G14" s="42">
        <v>207105.57</v>
      </c>
      <c r="H14" s="42">
        <f t="shared" si="1"/>
        <v>476975.05</v>
      </c>
    </row>
    <row r="15" spans="1:8" x14ac:dyDescent="0.2">
      <c r="A15" s="62">
        <v>2200</v>
      </c>
      <c r="B15" s="63" t="s">
        <v>20</v>
      </c>
      <c r="C15" s="42">
        <v>801073.2</v>
      </c>
      <c r="D15" s="42">
        <v>-77789.600000000006</v>
      </c>
      <c r="E15" s="42">
        <f t="shared" si="0"/>
        <v>723283.6</v>
      </c>
      <c r="F15" s="42">
        <v>156310.07999999999</v>
      </c>
      <c r="G15" s="42">
        <v>156310.07999999999</v>
      </c>
      <c r="H15" s="42">
        <f t="shared" si="1"/>
        <v>566973.52</v>
      </c>
    </row>
    <row r="16" spans="1:8" x14ac:dyDescent="0.2">
      <c r="A16" s="62">
        <v>2300</v>
      </c>
      <c r="B16" s="63" t="s">
        <v>21</v>
      </c>
      <c r="C16" s="42">
        <v>130617</v>
      </c>
      <c r="D16" s="42">
        <v>3250</v>
      </c>
      <c r="E16" s="42">
        <f t="shared" si="0"/>
        <v>133867</v>
      </c>
      <c r="F16" s="42">
        <v>20650</v>
      </c>
      <c r="G16" s="42">
        <v>20650</v>
      </c>
      <c r="H16" s="42">
        <f t="shared" si="1"/>
        <v>113217</v>
      </c>
    </row>
    <row r="17" spans="1:8" x14ac:dyDescent="0.2">
      <c r="A17" s="62">
        <v>2400</v>
      </c>
      <c r="B17" s="63" t="s">
        <v>22</v>
      </c>
      <c r="C17" s="42">
        <v>3285752.16</v>
      </c>
      <c r="D17" s="42">
        <v>0</v>
      </c>
      <c r="E17" s="42">
        <f t="shared" si="0"/>
        <v>3285752.16</v>
      </c>
      <c r="F17" s="42">
        <v>227039.34</v>
      </c>
      <c r="G17" s="42">
        <v>227039.34</v>
      </c>
      <c r="H17" s="42">
        <f t="shared" si="1"/>
        <v>3058712.8200000003</v>
      </c>
    </row>
    <row r="18" spans="1:8" x14ac:dyDescent="0.2">
      <c r="A18" s="62">
        <v>2500</v>
      </c>
      <c r="B18" s="63" t="s">
        <v>23</v>
      </c>
      <c r="C18" s="42">
        <v>106224</v>
      </c>
      <c r="D18" s="42">
        <v>0</v>
      </c>
      <c r="E18" s="42">
        <f t="shared" si="0"/>
        <v>106224</v>
      </c>
      <c r="F18" s="42">
        <v>2874</v>
      </c>
      <c r="G18" s="42">
        <v>2874</v>
      </c>
      <c r="H18" s="42">
        <f t="shared" si="1"/>
        <v>103350</v>
      </c>
    </row>
    <row r="19" spans="1:8" x14ac:dyDescent="0.2">
      <c r="A19" s="62">
        <v>2600</v>
      </c>
      <c r="B19" s="63" t="s">
        <v>24</v>
      </c>
      <c r="C19" s="42">
        <v>6167037.1200000001</v>
      </c>
      <c r="D19" s="42">
        <v>0</v>
      </c>
      <c r="E19" s="42">
        <f t="shared" si="0"/>
        <v>6167037.1200000001</v>
      </c>
      <c r="F19" s="42">
        <v>2065651.92</v>
      </c>
      <c r="G19" s="42">
        <v>2065651.92</v>
      </c>
      <c r="H19" s="42">
        <f t="shared" si="1"/>
        <v>4101385.2</v>
      </c>
    </row>
    <row r="20" spans="1:8" x14ac:dyDescent="0.2">
      <c r="A20" s="62">
        <v>2700</v>
      </c>
      <c r="B20" s="63" t="s">
        <v>25</v>
      </c>
      <c r="C20" s="42">
        <v>227484.27</v>
      </c>
      <c r="D20" s="42">
        <v>77789.600000000006</v>
      </c>
      <c r="E20" s="42">
        <f t="shared" si="0"/>
        <v>305273.87</v>
      </c>
      <c r="F20" s="42">
        <v>77789.600000000006</v>
      </c>
      <c r="G20" s="42">
        <v>77789.600000000006</v>
      </c>
      <c r="H20" s="42">
        <f t="shared" si="1"/>
        <v>227484.27</v>
      </c>
    </row>
    <row r="21" spans="1:8" x14ac:dyDescent="0.2">
      <c r="A21" s="62">
        <v>2800</v>
      </c>
      <c r="B21" s="63" t="s">
        <v>26</v>
      </c>
      <c r="C21" s="42">
        <v>0</v>
      </c>
      <c r="D21" s="42">
        <v>0</v>
      </c>
      <c r="E21" s="42">
        <f t="shared" si="0"/>
        <v>0</v>
      </c>
      <c r="F21" s="42">
        <v>0</v>
      </c>
      <c r="G21" s="42">
        <v>0</v>
      </c>
      <c r="H21" s="42">
        <f t="shared" si="1"/>
        <v>0</v>
      </c>
    </row>
    <row r="22" spans="1:8" x14ac:dyDescent="0.2">
      <c r="A22" s="62">
        <v>2900</v>
      </c>
      <c r="B22" s="63" t="s">
        <v>27</v>
      </c>
      <c r="C22" s="42">
        <v>41310.68</v>
      </c>
      <c r="D22" s="42">
        <v>0</v>
      </c>
      <c r="E22" s="42">
        <f t="shared" si="0"/>
        <v>41310.68</v>
      </c>
      <c r="F22" s="42">
        <v>8115</v>
      </c>
      <c r="G22" s="42">
        <v>8115</v>
      </c>
      <c r="H22" s="42">
        <f t="shared" si="1"/>
        <v>33195.68</v>
      </c>
    </row>
    <row r="23" spans="1:8" x14ac:dyDescent="0.2">
      <c r="A23" s="59" t="s">
        <v>28</v>
      </c>
      <c r="B23" s="60"/>
      <c r="C23" s="39">
        <f>SUM(C24:C32)</f>
        <v>13309469.520000003</v>
      </c>
      <c r="D23" s="39">
        <f>SUM(D24:D32)</f>
        <v>41599.509999999995</v>
      </c>
      <c r="E23" s="39">
        <f t="shared" si="0"/>
        <v>13351069.030000003</v>
      </c>
      <c r="F23" s="39">
        <f>SUM(F24:F32)</f>
        <v>2695860.91</v>
      </c>
      <c r="G23" s="39">
        <f>SUM(G24:G32)</f>
        <v>2695860.91</v>
      </c>
      <c r="H23" s="39">
        <f t="shared" si="1"/>
        <v>10655208.120000003</v>
      </c>
    </row>
    <row r="24" spans="1:8" x14ac:dyDescent="0.2">
      <c r="A24" s="62">
        <v>3100</v>
      </c>
      <c r="B24" s="63" t="s">
        <v>29</v>
      </c>
      <c r="C24" s="42">
        <v>8266798.1500000004</v>
      </c>
      <c r="D24" s="42">
        <v>44982.67</v>
      </c>
      <c r="E24" s="42">
        <f t="shared" si="0"/>
        <v>8311780.8200000003</v>
      </c>
      <c r="F24" s="42">
        <v>1603739.71</v>
      </c>
      <c r="G24" s="42">
        <v>1603739.71</v>
      </c>
      <c r="H24" s="42">
        <f t="shared" si="1"/>
        <v>6708041.1100000003</v>
      </c>
    </row>
    <row r="25" spans="1:8" x14ac:dyDescent="0.2">
      <c r="A25" s="62">
        <v>3200</v>
      </c>
      <c r="B25" s="63" t="s">
        <v>30</v>
      </c>
      <c r="C25" s="42">
        <v>411196.49</v>
      </c>
      <c r="D25" s="42">
        <v>0</v>
      </c>
      <c r="E25" s="42">
        <f t="shared" si="0"/>
        <v>411196.49</v>
      </c>
      <c r="F25" s="42">
        <v>231830.42</v>
      </c>
      <c r="G25" s="42">
        <v>231830.42</v>
      </c>
      <c r="H25" s="42">
        <f t="shared" si="1"/>
        <v>179366.06999999998</v>
      </c>
    </row>
    <row r="26" spans="1:8" x14ac:dyDescent="0.2">
      <c r="A26" s="62">
        <v>3300</v>
      </c>
      <c r="B26" s="63" t="s">
        <v>31</v>
      </c>
      <c r="C26" s="42">
        <v>259830.63</v>
      </c>
      <c r="D26" s="42">
        <v>1160</v>
      </c>
      <c r="E26" s="42">
        <f t="shared" si="0"/>
        <v>260990.63</v>
      </c>
      <c r="F26" s="42">
        <v>138308</v>
      </c>
      <c r="G26" s="42">
        <v>138308</v>
      </c>
      <c r="H26" s="42">
        <f t="shared" si="1"/>
        <v>122682.63</v>
      </c>
    </row>
    <row r="27" spans="1:8" x14ac:dyDescent="0.2">
      <c r="A27" s="62">
        <v>3400</v>
      </c>
      <c r="B27" s="63" t="s">
        <v>32</v>
      </c>
      <c r="C27" s="42">
        <v>268908.65000000002</v>
      </c>
      <c r="D27" s="42">
        <v>-4543.16</v>
      </c>
      <c r="E27" s="42">
        <f t="shared" si="0"/>
        <v>264365.49000000005</v>
      </c>
      <c r="F27" s="42">
        <v>2467.1</v>
      </c>
      <c r="G27" s="42">
        <v>2467.1</v>
      </c>
      <c r="H27" s="42">
        <f t="shared" si="1"/>
        <v>261898.39000000004</v>
      </c>
    </row>
    <row r="28" spans="1:8" x14ac:dyDescent="0.2">
      <c r="A28" s="62">
        <v>3500</v>
      </c>
      <c r="B28" s="63" t="s">
        <v>33</v>
      </c>
      <c r="C28" s="42">
        <v>1696941.55</v>
      </c>
      <c r="D28" s="42">
        <v>0</v>
      </c>
      <c r="E28" s="42">
        <f t="shared" si="0"/>
        <v>1696941.55</v>
      </c>
      <c r="F28" s="42">
        <v>317001.62</v>
      </c>
      <c r="G28" s="42">
        <v>317001.62</v>
      </c>
      <c r="H28" s="42">
        <f t="shared" si="1"/>
        <v>1379939.9300000002</v>
      </c>
    </row>
    <row r="29" spans="1:8" x14ac:dyDescent="0.2">
      <c r="A29" s="62">
        <v>3600</v>
      </c>
      <c r="B29" s="63" t="s">
        <v>34</v>
      </c>
      <c r="C29" s="42">
        <v>320815.42</v>
      </c>
      <c r="D29" s="42">
        <v>0</v>
      </c>
      <c r="E29" s="42">
        <f t="shared" si="0"/>
        <v>320815.42</v>
      </c>
      <c r="F29" s="42">
        <v>146000.01</v>
      </c>
      <c r="G29" s="42">
        <v>146000.01</v>
      </c>
      <c r="H29" s="42">
        <f t="shared" si="1"/>
        <v>174815.40999999997</v>
      </c>
    </row>
    <row r="30" spans="1:8" x14ac:dyDescent="0.2">
      <c r="A30" s="62">
        <v>3700</v>
      </c>
      <c r="B30" s="63" t="s">
        <v>35</v>
      </c>
      <c r="C30" s="42">
        <v>198076.16</v>
      </c>
      <c r="D30" s="42">
        <v>0</v>
      </c>
      <c r="E30" s="42">
        <f t="shared" si="0"/>
        <v>198076.16</v>
      </c>
      <c r="F30" s="42">
        <v>32677.78</v>
      </c>
      <c r="G30" s="42">
        <v>32677.78</v>
      </c>
      <c r="H30" s="42">
        <f t="shared" si="1"/>
        <v>165398.38</v>
      </c>
    </row>
    <row r="31" spans="1:8" x14ac:dyDescent="0.2">
      <c r="A31" s="62">
        <v>3800</v>
      </c>
      <c r="B31" s="63" t="s">
        <v>36</v>
      </c>
      <c r="C31" s="42">
        <v>453284.14</v>
      </c>
      <c r="D31" s="42">
        <v>0</v>
      </c>
      <c r="E31" s="42">
        <f t="shared" si="0"/>
        <v>453284.14</v>
      </c>
      <c r="F31" s="42">
        <v>11183.31</v>
      </c>
      <c r="G31" s="42">
        <v>11183.31</v>
      </c>
      <c r="H31" s="42">
        <f t="shared" si="1"/>
        <v>442100.83</v>
      </c>
    </row>
    <row r="32" spans="1:8" x14ac:dyDescent="0.2">
      <c r="A32" s="62">
        <v>3900</v>
      </c>
      <c r="B32" s="63" t="s">
        <v>37</v>
      </c>
      <c r="C32" s="42">
        <v>1433618.33</v>
      </c>
      <c r="D32" s="42">
        <v>0</v>
      </c>
      <c r="E32" s="42">
        <f t="shared" si="0"/>
        <v>1433618.33</v>
      </c>
      <c r="F32" s="42">
        <v>212652.96</v>
      </c>
      <c r="G32" s="42">
        <v>212652.96</v>
      </c>
      <c r="H32" s="42">
        <f t="shared" si="1"/>
        <v>1220965.3700000001</v>
      </c>
    </row>
    <row r="33" spans="1:8" x14ac:dyDescent="0.2">
      <c r="A33" s="59" t="s">
        <v>38</v>
      </c>
      <c r="B33" s="60"/>
      <c r="C33" s="39">
        <f>SUM(C34:C42)</f>
        <v>32922596.530000001</v>
      </c>
      <c r="D33" s="39">
        <f>SUM(D34:D42)</f>
        <v>1581748.8</v>
      </c>
      <c r="E33" s="39">
        <f t="shared" si="0"/>
        <v>34504345.329999998</v>
      </c>
      <c r="F33" s="39">
        <f>SUM(F34:F42)</f>
        <v>4592681.7300000004</v>
      </c>
      <c r="G33" s="39">
        <f>SUM(G34:G42)</f>
        <v>4592681.7300000004</v>
      </c>
      <c r="H33" s="39">
        <f t="shared" si="1"/>
        <v>29911663.599999998</v>
      </c>
    </row>
    <row r="34" spans="1:8" x14ac:dyDescent="0.2">
      <c r="A34" s="62">
        <v>4100</v>
      </c>
      <c r="B34" s="63" t="s">
        <v>39</v>
      </c>
      <c r="C34" s="42">
        <v>0</v>
      </c>
      <c r="D34" s="42">
        <v>0</v>
      </c>
      <c r="E34" s="42">
        <f t="shared" si="0"/>
        <v>0</v>
      </c>
      <c r="F34" s="42">
        <v>0</v>
      </c>
      <c r="G34" s="42">
        <v>0</v>
      </c>
      <c r="H34" s="42">
        <f t="shared" si="1"/>
        <v>0</v>
      </c>
    </row>
    <row r="35" spans="1:8" x14ac:dyDescent="0.2">
      <c r="A35" s="62">
        <v>4200</v>
      </c>
      <c r="B35" s="63" t="s">
        <v>40</v>
      </c>
      <c r="C35" s="42">
        <v>2800000</v>
      </c>
      <c r="D35" s="42">
        <v>0</v>
      </c>
      <c r="E35" s="42">
        <f t="shared" si="0"/>
        <v>2800000</v>
      </c>
      <c r="F35" s="42">
        <v>2327624.73</v>
      </c>
      <c r="G35" s="42">
        <v>2327624.73</v>
      </c>
      <c r="H35" s="42">
        <f t="shared" si="1"/>
        <v>472375.27</v>
      </c>
    </row>
    <row r="36" spans="1:8" x14ac:dyDescent="0.2">
      <c r="A36" s="62">
        <v>4300</v>
      </c>
      <c r="B36" s="63" t="s">
        <v>41</v>
      </c>
      <c r="C36" s="42">
        <v>0</v>
      </c>
      <c r="D36" s="42">
        <v>0</v>
      </c>
      <c r="E36" s="42">
        <f t="shared" si="0"/>
        <v>0</v>
      </c>
      <c r="F36" s="42">
        <v>0</v>
      </c>
      <c r="G36" s="42">
        <v>0</v>
      </c>
      <c r="H36" s="42">
        <f t="shared" si="1"/>
        <v>0</v>
      </c>
    </row>
    <row r="37" spans="1:8" x14ac:dyDescent="0.2">
      <c r="A37" s="62">
        <v>4400</v>
      </c>
      <c r="B37" s="63" t="s">
        <v>42</v>
      </c>
      <c r="C37" s="42">
        <v>30122596.530000001</v>
      </c>
      <c r="D37" s="42">
        <v>1581748.8</v>
      </c>
      <c r="E37" s="42">
        <f t="shared" si="0"/>
        <v>31704345.330000002</v>
      </c>
      <c r="F37" s="42">
        <v>2265057</v>
      </c>
      <c r="G37" s="42">
        <v>2265057</v>
      </c>
      <c r="H37" s="42">
        <f t="shared" si="1"/>
        <v>29439288.330000002</v>
      </c>
    </row>
    <row r="38" spans="1:8" x14ac:dyDescent="0.2">
      <c r="A38" s="62">
        <v>4500</v>
      </c>
      <c r="B38" s="63" t="s">
        <v>43</v>
      </c>
      <c r="C38" s="42">
        <v>0</v>
      </c>
      <c r="D38" s="42">
        <v>0</v>
      </c>
      <c r="E38" s="42">
        <f t="shared" si="0"/>
        <v>0</v>
      </c>
      <c r="F38" s="42">
        <v>0</v>
      </c>
      <c r="G38" s="42">
        <v>0</v>
      </c>
      <c r="H38" s="42">
        <f t="shared" si="1"/>
        <v>0</v>
      </c>
    </row>
    <row r="39" spans="1:8" x14ac:dyDescent="0.2">
      <c r="A39" s="62">
        <v>4600</v>
      </c>
      <c r="B39" s="63" t="s">
        <v>44</v>
      </c>
      <c r="C39" s="42">
        <v>0</v>
      </c>
      <c r="D39" s="42">
        <v>0</v>
      </c>
      <c r="E39" s="42">
        <f t="shared" si="0"/>
        <v>0</v>
      </c>
      <c r="F39" s="42">
        <v>0</v>
      </c>
      <c r="G39" s="42">
        <v>0</v>
      </c>
      <c r="H39" s="42">
        <f t="shared" si="1"/>
        <v>0</v>
      </c>
    </row>
    <row r="40" spans="1:8" x14ac:dyDescent="0.2">
      <c r="A40" s="62">
        <v>4700</v>
      </c>
      <c r="B40" s="63" t="s">
        <v>45</v>
      </c>
      <c r="C40" s="42">
        <v>0</v>
      </c>
      <c r="D40" s="42">
        <v>0</v>
      </c>
      <c r="E40" s="42">
        <f t="shared" si="0"/>
        <v>0</v>
      </c>
      <c r="F40" s="42">
        <v>0</v>
      </c>
      <c r="G40" s="42">
        <v>0</v>
      </c>
      <c r="H40" s="42">
        <f t="shared" si="1"/>
        <v>0</v>
      </c>
    </row>
    <row r="41" spans="1:8" x14ac:dyDescent="0.2">
      <c r="A41" s="62">
        <v>4800</v>
      </c>
      <c r="B41" s="63" t="s">
        <v>46</v>
      </c>
      <c r="C41" s="42">
        <v>0</v>
      </c>
      <c r="D41" s="42">
        <v>0</v>
      </c>
      <c r="E41" s="42">
        <f t="shared" si="0"/>
        <v>0</v>
      </c>
      <c r="F41" s="42">
        <v>0</v>
      </c>
      <c r="G41" s="42">
        <v>0</v>
      </c>
      <c r="H41" s="42">
        <f t="shared" si="1"/>
        <v>0</v>
      </c>
    </row>
    <row r="42" spans="1:8" x14ac:dyDescent="0.2">
      <c r="A42" s="62">
        <v>4900</v>
      </c>
      <c r="B42" s="63" t="s">
        <v>47</v>
      </c>
      <c r="C42" s="42">
        <v>0</v>
      </c>
      <c r="D42" s="42">
        <v>0</v>
      </c>
      <c r="E42" s="42">
        <f t="shared" si="0"/>
        <v>0</v>
      </c>
      <c r="F42" s="42">
        <v>0</v>
      </c>
      <c r="G42" s="42">
        <v>0</v>
      </c>
      <c r="H42" s="42">
        <f t="shared" si="1"/>
        <v>0</v>
      </c>
    </row>
    <row r="43" spans="1:8" x14ac:dyDescent="0.2">
      <c r="A43" s="59" t="s">
        <v>48</v>
      </c>
      <c r="B43" s="60"/>
      <c r="C43" s="39">
        <f>SUM(C44:C52)</f>
        <v>171788.13</v>
      </c>
      <c r="D43" s="39">
        <f>SUM(D44:D52)</f>
        <v>1268338.55</v>
      </c>
      <c r="E43" s="39">
        <f t="shared" si="0"/>
        <v>1440126.6800000002</v>
      </c>
      <c r="F43" s="39">
        <f>SUM(F44:F52)</f>
        <v>7995</v>
      </c>
      <c r="G43" s="39">
        <f>SUM(G44:G52)</f>
        <v>7995</v>
      </c>
      <c r="H43" s="39">
        <f t="shared" si="1"/>
        <v>1432131.6800000002</v>
      </c>
    </row>
    <row r="44" spans="1:8" x14ac:dyDescent="0.2">
      <c r="A44" s="62">
        <v>5100</v>
      </c>
      <c r="B44" s="63" t="s">
        <v>49</v>
      </c>
      <c r="C44" s="42">
        <v>73232.22</v>
      </c>
      <c r="D44" s="42">
        <v>1272748.55</v>
      </c>
      <c r="E44" s="42">
        <f t="shared" si="0"/>
        <v>1345980.77</v>
      </c>
      <c r="F44" s="42">
        <v>0</v>
      </c>
      <c r="G44" s="42">
        <v>0</v>
      </c>
      <c r="H44" s="42">
        <f t="shared" si="1"/>
        <v>1345980.77</v>
      </c>
    </row>
    <row r="45" spans="1:8" x14ac:dyDescent="0.2">
      <c r="A45" s="62">
        <v>5200</v>
      </c>
      <c r="B45" s="63" t="s">
        <v>50</v>
      </c>
      <c r="C45" s="42">
        <v>5175</v>
      </c>
      <c r="D45" s="42">
        <v>0</v>
      </c>
      <c r="E45" s="42">
        <f t="shared" si="0"/>
        <v>5175</v>
      </c>
      <c r="F45" s="42">
        <v>0</v>
      </c>
      <c r="G45" s="42">
        <v>0</v>
      </c>
      <c r="H45" s="42">
        <f t="shared" si="1"/>
        <v>5175</v>
      </c>
    </row>
    <row r="46" spans="1:8" x14ac:dyDescent="0.2">
      <c r="A46" s="62">
        <v>5300</v>
      </c>
      <c r="B46" s="63" t="s">
        <v>51</v>
      </c>
      <c r="C46" s="42">
        <v>78620.02</v>
      </c>
      <c r="D46" s="42">
        <v>0</v>
      </c>
      <c r="E46" s="42">
        <f t="shared" si="0"/>
        <v>78620.02</v>
      </c>
      <c r="F46" s="42">
        <v>0</v>
      </c>
      <c r="G46" s="42">
        <v>0</v>
      </c>
      <c r="H46" s="42">
        <f t="shared" si="1"/>
        <v>78620.02</v>
      </c>
    </row>
    <row r="47" spans="1:8" x14ac:dyDescent="0.2">
      <c r="A47" s="62">
        <v>5400</v>
      </c>
      <c r="B47" s="63" t="s">
        <v>52</v>
      </c>
      <c r="C47" s="42">
        <v>0</v>
      </c>
      <c r="D47" s="42">
        <v>0</v>
      </c>
      <c r="E47" s="42">
        <f t="shared" si="0"/>
        <v>0</v>
      </c>
      <c r="F47" s="42">
        <v>0</v>
      </c>
      <c r="G47" s="42">
        <v>0</v>
      </c>
      <c r="H47" s="42">
        <f t="shared" si="1"/>
        <v>0</v>
      </c>
    </row>
    <row r="48" spans="1:8" x14ac:dyDescent="0.2">
      <c r="A48" s="62">
        <v>5500</v>
      </c>
      <c r="B48" s="63" t="s">
        <v>53</v>
      </c>
      <c r="C48" s="42">
        <v>0</v>
      </c>
      <c r="D48" s="42">
        <v>0</v>
      </c>
      <c r="E48" s="42">
        <f t="shared" si="0"/>
        <v>0</v>
      </c>
      <c r="F48" s="42">
        <v>0</v>
      </c>
      <c r="G48" s="42">
        <v>0</v>
      </c>
      <c r="H48" s="42">
        <f t="shared" si="1"/>
        <v>0</v>
      </c>
    </row>
    <row r="49" spans="1:8" x14ac:dyDescent="0.2">
      <c r="A49" s="62">
        <v>5600</v>
      </c>
      <c r="B49" s="63" t="s">
        <v>54</v>
      </c>
      <c r="C49" s="42">
        <v>13645.89</v>
      </c>
      <c r="D49" s="42">
        <v>-4410</v>
      </c>
      <c r="E49" s="42">
        <f t="shared" si="0"/>
        <v>9235.89</v>
      </c>
      <c r="F49" s="42">
        <v>7995</v>
      </c>
      <c r="G49" s="42">
        <v>7995</v>
      </c>
      <c r="H49" s="42">
        <f t="shared" si="1"/>
        <v>1240.8899999999994</v>
      </c>
    </row>
    <row r="50" spans="1:8" x14ac:dyDescent="0.2">
      <c r="A50" s="62">
        <v>5700</v>
      </c>
      <c r="B50" s="63" t="s">
        <v>55</v>
      </c>
      <c r="C50" s="42">
        <v>0</v>
      </c>
      <c r="D50" s="42">
        <v>0</v>
      </c>
      <c r="E50" s="42">
        <f t="shared" si="0"/>
        <v>0</v>
      </c>
      <c r="F50" s="42">
        <v>0</v>
      </c>
      <c r="G50" s="42">
        <v>0</v>
      </c>
      <c r="H50" s="42">
        <f t="shared" si="1"/>
        <v>0</v>
      </c>
    </row>
    <row r="51" spans="1:8" x14ac:dyDescent="0.2">
      <c r="A51" s="62">
        <v>5800</v>
      </c>
      <c r="B51" s="63" t="s">
        <v>56</v>
      </c>
      <c r="C51" s="42">
        <v>0</v>
      </c>
      <c r="D51" s="42">
        <v>0</v>
      </c>
      <c r="E51" s="42">
        <f t="shared" si="0"/>
        <v>0</v>
      </c>
      <c r="F51" s="42">
        <v>0</v>
      </c>
      <c r="G51" s="42">
        <v>0</v>
      </c>
      <c r="H51" s="42">
        <f t="shared" si="1"/>
        <v>0</v>
      </c>
    </row>
    <row r="52" spans="1:8" x14ac:dyDescent="0.2">
      <c r="A52" s="62">
        <v>5900</v>
      </c>
      <c r="B52" s="63" t="s">
        <v>57</v>
      </c>
      <c r="C52" s="42">
        <v>1115</v>
      </c>
      <c r="D52" s="42">
        <v>0</v>
      </c>
      <c r="E52" s="42">
        <f t="shared" si="0"/>
        <v>1115</v>
      </c>
      <c r="F52" s="42">
        <v>0</v>
      </c>
      <c r="G52" s="42">
        <v>0</v>
      </c>
      <c r="H52" s="42">
        <f t="shared" si="1"/>
        <v>1115</v>
      </c>
    </row>
    <row r="53" spans="1:8" x14ac:dyDescent="0.2">
      <c r="A53" s="59" t="s">
        <v>58</v>
      </c>
      <c r="B53" s="60"/>
      <c r="C53" s="39">
        <f>SUM(C54:C56)</f>
        <v>0</v>
      </c>
      <c r="D53" s="39">
        <f>SUM(D54:D56)</f>
        <v>17422028.43</v>
      </c>
      <c r="E53" s="39">
        <f t="shared" si="0"/>
        <v>17422028.43</v>
      </c>
      <c r="F53" s="39">
        <f>SUM(F54:F56)</f>
        <v>15720957.98</v>
      </c>
      <c r="G53" s="39">
        <f>SUM(G54:G56)</f>
        <v>15720957.98</v>
      </c>
      <c r="H53" s="39">
        <f t="shared" si="1"/>
        <v>1701070.4499999993</v>
      </c>
    </row>
    <row r="54" spans="1:8" x14ac:dyDescent="0.2">
      <c r="A54" s="62">
        <v>6100</v>
      </c>
      <c r="B54" s="63" t="s">
        <v>59</v>
      </c>
      <c r="C54" s="42">
        <v>0</v>
      </c>
      <c r="D54" s="42">
        <v>17422028.43</v>
      </c>
      <c r="E54" s="42">
        <f t="shared" si="0"/>
        <v>17422028.43</v>
      </c>
      <c r="F54" s="42">
        <v>15720957.98</v>
      </c>
      <c r="G54" s="42">
        <v>15720957.98</v>
      </c>
      <c r="H54" s="42">
        <f t="shared" si="1"/>
        <v>1701070.4499999993</v>
      </c>
    </row>
    <row r="55" spans="1:8" x14ac:dyDescent="0.2">
      <c r="A55" s="62">
        <v>6200</v>
      </c>
      <c r="B55" s="63" t="s">
        <v>60</v>
      </c>
      <c r="C55" s="42">
        <v>0</v>
      </c>
      <c r="D55" s="42">
        <v>0</v>
      </c>
      <c r="E55" s="42">
        <f t="shared" si="0"/>
        <v>0</v>
      </c>
      <c r="F55" s="42">
        <v>0</v>
      </c>
      <c r="G55" s="42">
        <v>0</v>
      </c>
      <c r="H55" s="42">
        <f t="shared" si="1"/>
        <v>0</v>
      </c>
    </row>
    <row r="56" spans="1:8" x14ac:dyDescent="0.2">
      <c r="A56" s="62">
        <v>6300</v>
      </c>
      <c r="B56" s="63" t="s">
        <v>61</v>
      </c>
      <c r="C56" s="42">
        <v>0</v>
      </c>
      <c r="D56" s="42">
        <v>0</v>
      </c>
      <c r="E56" s="42">
        <f t="shared" si="0"/>
        <v>0</v>
      </c>
      <c r="F56" s="42">
        <v>0</v>
      </c>
      <c r="G56" s="42">
        <v>0</v>
      </c>
      <c r="H56" s="42">
        <f t="shared" si="1"/>
        <v>0</v>
      </c>
    </row>
    <row r="57" spans="1:8" x14ac:dyDescent="0.2">
      <c r="A57" s="59" t="s">
        <v>62</v>
      </c>
      <c r="B57" s="60"/>
      <c r="C57" s="39">
        <f>SUM(C58:C64)</f>
        <v>0</v>
      </c>
      <c r="D57" s="39">
        <f>SUM(D58:D64)</f>
        <v>0</v>
      </c>
      <c r="E57" s="39">
        <f t="shared" si="0"/>
        <v>0</v>
      </c>
      <c r="F57" s="39">
        <f>SUM(F58:F64)</f>
        <v>0</v>
      </c>
      <c r="G57" s="39">
        <f>SUM(G58:G64)</f>
        <v>0</v>
      </c>
      <c r="H57" s="39">
        <f t="shared" si="1"/>
        <v>0</v>
      </c>
    </row>
    <row r="58" spans="1:8" x14ac:dyDescent="0.2">
      <c r="A58" s="62">
        <v>7100</v>
      </c>
      <c r="B58" s="63" t="s">
        <v>63</v>
      </c>
      <c r="C58" s="42">
        <v>0</v>
      </c>
      <c r="D58" s="42">
        <v>0</v>
      </c>
      <c r="E58" s="42">
        <f t="shared" si="0"/>
        <v>0</v>
      </c>
      <c r="F58" s="42">
        <v>0</v>
      </c>
      <c r="G58" s="42">
        <v>0</v>
      </c>
      <c r="H58" s="42">
        <f t="shared" si="1"/>
        <v>0</v>
      </c>
    </row>
    <row r="59" spans="1:8" x14ac:dyDescent="0.2">
      <c r="A59" s="62">
        <v>7200</v>
      </c>
      <c r="B59" s="63" t="s">
        <v>64</v>
      </c>
      <c r="C59" s="42">
        <v>0</v>
      </c>
      <c r="D59" s="42">
        <v>0</v>
      </c>
      <c r="E59" s="42">
        <f t="shared" si="0"/>
        <v>0</v>
      </c>
      <c r="F59" s="42">
        <v>0</v>
      </c>
      <c r="G59" s="42">
        <v>0</v>
      </c>
      <c r="H59" s="42">
        <f t="shared" si="1"/>
        <v>0</v>
      </c>
    </row>
    <row r="60" spans="1:8" x14ac:dyDescent="0.2">
      <c r="A60" s="62">
        <v>7300</v>
      </c>
      <c r="B60" s="63" t="s">
        <v>65</v>
      </c>
      <c r="C60" s="42">
        <v>0</v>
      </c>
      <c r="D60" s="42">
        <v>0</v>
      </c>
      <c r="E60" s="42">
        <f t="shared" si="0"/>
        <v>0</v>
      </c>
      <c r="F60" s="42">
        <v>0</v>
      </c>
      <c r="G60" s="42">
        <v>0</v>
      </c>
      <c r="H60" s="42">
        <f t="shared" si="1"/>
        <v>0</v>
      </c>
    </row>
    <row r="61" spans="1:8" x14ac:dyDescent="0.2">
      <c r="A61" s="62">
        <v>7400</v>
      </c>
      <c r="B61" s="63" t="s">
        <v>66</v>
      </c>
      <c r="C61" s="42">
        <v>0</v>
      </c>
      <c r="D61" s="42">
        <v>0</v>
      </c>
      <c r="E61" s="42">
        <f t="shared" si="0"/>
        <v>0</v>
      </c>
      <c r="F61" s="42">
        <v>0</v>
      </c>
      <c r="G61" s="42">
        <v>0</v>
      </c>
      <c r="H61" s="42">
        <f t="shared" si="1"/>
        <v>0</v>
      </c>
    </row>
    <row r="62" spans="1:8" x14ac:dyDescent="0.2">
      <c r="A62" s="62">
        <v>7500</v>
      </c>
      <c r="B62" s="63" t="s">
        <v>67</v>
      </c>
      <c r="C62" s="42">
        <v>0</v>
      </c>
      <c r="D62" s="42">
        <v>0</v>
      </c>
      <c r="E62" s="42">
        <f t="shared" si="0"/>
        <v>0</v>
      </c>
      <c r="F62" s="42">
        <v>0</v>
      </c>
      <c r="G62" s="42">
        <v>0</v>
      </c>
      <c r="H62" s="42">
        <f t="shared" si="1"/>
        <v>0</v>
      </c>
    </row>
    <row r="63" spans="1:8" x14ac:dyDescent="0.2">
      <c r="A63" s="62">
        <v>7600</v>
      </c>
      <c r="B63" s="63" t="s">
        <v>68</v>
      </c>
      <c r="C63" s="42">
        <v>0</v>
      </c>
      <c r="D63" s="42">
        <v>0</v>
      </c>
      <c r="E63" s="42">
        <f t="shared" si="0"/>
        <v>0</v>
      </c>
      <c r="F63" s="42">
        <v>0</v>
      </c>
      <c r="G63" s="42">
        <v>0</v>
      </c>
      <c r="H63" s="42">
        <f t="shared" si="1"/>
        <v>0</v>
      </c>
    </row>
    <row r="64" spans="1:8" x14ac:dyDescent="0.2">
      <c r="A64" s="62">
        <v>7900</v>
      </c>
      <c r="B64" s="63" t="s">
        <v>69</v>
      </c>
      <c r="C64" s="42">
        <v>0</v>
      </c>
      <c r="D64" s="42">
        <v>0</v>
      </c>
      <c r="E64" s="42">
        <f t="shared" si="0"/>
        <v>0</v>
      </c>
      <c r="F64" s="42">
        <v>0</v>
      </c>
      <c r="G64" s="42">
        <v>0</v>
      </c>
      <c r="H64" s="42">
        <f t="shared" si="1"/>
        <v>0</v>
      </c>
    </row>
    <row r="65" spans="1:8" x14ac:dyDescent="0.2">
      <c r="A65" s="59" t="s">
        <v>70</v>
      </c>
      <c r="B65" s="60"/>
      <c r="C65" s="39">
        <f>SUM(C66:C68)</f>
        <v>1391807.76</v>
      </c>
      <c r="D65" s="39">
        <f>SUM(D66:D68)</f>
        <v>0</v>
      </c>
      <c r="E65" s="39">
        <f t="shared" si="0"/>
        <v>1391807.76</v>
      </c>
      <c r="F65" s="39">
        <f>SUM(F66:F68)</f>
        <v>358762.64</v>
      </c>
      <c r="G65" s="39">
        <f>SUM(G66:G68)</f>
        <v>358762.64</v>
      </c>
      <c r="H65" s="39">
        <f t="shared" si="1"/>
        <v>1033045.12</v>
      </c>
    </row>
    <row r="66" spans="1:8" x14ac:dyDescent="0.2">
      <c r="A66" s="62">
        <v>8100</v>
      </c>
      <c r="B66" s="63" t="s">
        <v>71</v>
      </c>
      <c r="C66" s="42">
        <v>0</v>
      </c>
      <c r="D66" s="42">
        <v>0</v>
      </c>
      <c r="E66" s="42">
        <f t="shared" si="0"/>
        <v>0</v>
      </c>
      <c r="F66" s="42">
        <v>0</v>
      </c>
      <c r="G66" s="42">
        <v>0</v>
      </c>
      <c r="H66" s="42">
        <f t="shared" si="1"/>
        <v>0</v>
      </c>
    </row>
    <row r="67" spans="1:8" x14ac:dyDescent="0.2">
      <c r="A67" s="62">
        <v>8300</v>
      </c>
      <c r="B67" s="63" t="s">
        <v>72</v>
      </c>
      <c r="C67" s="42">
        <v>0</v>
      </c>
      <c r="D67" s="42">
        <v>0</v>
      </c>
      <c r="E67" s="42">
        <f t="shared" si="0"/>
        <v>0</v>
      </c>
      <c r="F67" s="42">
        <v>0</v>
      </c>
      <c r="G67" s="42">
        <v>0</v>
      </c>
      <c r="H67" s="42">
        <f t="shared" si="1"/>
        <v>0</v>
      </c>
    </row>
    <row r="68" spans="1:8" x14ac:dyDescent="0.2">
      <c r="A68" s="62">
        <v>8500</v>
      </c>
      <c r="B68" s="63" t="s">
        <v>73</v>
      </c>
      <c r="C68" s="42">
        <v>1391807.76</v>
      </c>
      <c r="D68" s="42">
        <v>0</v>
      </c>
      <c r="E68" s="42">
        <f t="shared" si="0"/>
        <v>1391807.76</v>
      </c>
      <c r="F68" s="42">
        <v>358762.64</v>
      </c>
      <c r="G68" s="42">
        <v>358762.64</v>
      </c>
      <c r="H68" s="42">
        <f t="shared" si="1"/>
        <v>1033045.12</v>
      </c>
    </row>
    <row r="69" spans="1:8" x14ac:dyDescent="0.2">
      <c r="A69" s="59" t="s">
        <v>74</v>
      </c>
      <c r="B69" s="60"/>
      <c r="C69" s="39">
        <f>SUM(C70:C76)</f>
        <v>4054755.59</v>
      </c>
      <c r="D69" s="39">
        <f>SUM(D70:D76)</f>
        <v>4543.16</v>
      </c>
      <c r="E69" s="39">
        <f t="shared" si="0"/>
        <v>4059298.75</v>
      </c>
      <c r="F69" s="39">
        <f>SUM(F70:F76)</f>
        <v>1746798.75</v>
      </c>
      <c r="G69" s="39">
        <f>SUM(G70:G76)</f>
        <v>1746798.75</v>
      </c>
      <c r="H69" s="39">
        <f t="shared" si="1"/>
        <v>2312500</v>
      </c>
    </row>
    <row r="70" spans="1:8" x14ac:dyDescent="0.2">
      <c r="A70" s="62">
        <v>9100</v>
      </c>
      <c r="B70" s="63" t="s">
        <v>75</v>
      </c>
      <c r="C70" s="42">
        <v>4000000</v>
      </c>
      <c r="D70" s="42">
        <v>0</v>
      </c>
      <c r="E70" s="42">
        <f t="shared" ref="E70:E76" si="2">C70+D70</f>
        <v>4000000</v>
      </c>
      <c r="F70" s="42">
        <v>1687500</v>
      </c>
      <c r="G70" s="42">
        <v>1687500</v>
      </c>
      <c r="H70" s="42">
        <f t="shared" ref="H70:H76" si="3">E70-F70</f>
        <v>2312500</v>
      </c>
    </row>
    <row r="71" spans="1:8" x14ac:dyDescent="0.2">
      <c r="A71" s="62">
        <v>9200</v>
      </c>
      <c r="B71" s="63" t="s">
        <v>76</v>
      </c>
      <c r="C71" s="42">
        <v>54755.59</v>
      </c>
      <c r="D71" s="42">
        <v>4543.16</v>
      </c>
      <c r="E71" s="42">
        <f t="shared" si="2"/>
        <v>59298.75</v>
      </c>
      <c r="F71" s="42">
        <v>59298.75</v>
      </c>
      <c r="G71" s="42">
        <v>59298.75</v>
      </c>
      <c r="H71" s="42">
        <f t="shared" si="3"/>
        <v>0</v>
      </c>
    </row>
    <row r="72" spans="1:8" x14ac:dyDescent="0.2">
      <c r="A72" s="62">
        <v>9300</v>
      </c>
      <c r="B72" s="63" t="s">
        <v>77</v>
      </c>
      <c r="C72" s="42">
        <v>0</v>
      </c>
      <c r="D72" s="42">
        <v>0</v>
      </c>
      <c r="E72" s="42">
        <f t="shared" si="2"/>
        <v>0</v>
      </c>
      <c r="F72" s="42">
        <v>0</v>
      </c>
      <c r="G72" s="42">
        <v>0</v>
      </c>
      <c r="H72" s="42">
        <f t="shared" si="3"/>
        <v>0</v>
      </c>
    </row>
    <row r="73" spans="1:8" x14ac:dyDescent="0.2">
      <c r="A73" s="62">
        <v>9400</v>
      </c>
      <c r="B73" s="63" t="s">
        <v>78</v>
      </c>
      <c r="C73" s="42">
        <v>0</v>
      </c>
      <c r="D73" s="42">
        <v>0</v>
      </c>
      <c r="E73" s="42">
        <f t="shared" si="2"/>
        <v>0</v>
      </c>
      <c r="F73" s="42">
        <v>0</v>
      </c>
      <c r="G73" s="42">
        <v>0</v>
      </c>
      <c r="H73" s="42">
        <f t="shared" si="3"/>
        <v>0</v>
      </c>
    </row>
    <row r="74" spans="1:8" x14ac:dyDescent="0.2">
      <c r="A74" s="62">
        <v>9500</v>
      </c>
      <c r="B74" s="63" t="s">
        <v>79</v>
      </c>
      <c r="C74" s="42">
        <v>0</v>
      </c>
      <c r="D74" s="42">
        <v>0</v>
      </c>
      <c r="E74" s="42">
        <f t="shared" si="2"/>
        <v>0</v>
      </c>
      <c r="F74" s="42">
        <v>0</v>
      </c>
      <c r="G74" s="42">
        <v>0</v>
      </c>
      <c r="H74" s="42">
        <f t="shared" si="3"/>
        <v>0</v>
      </c>
    </row>
    <row r="75" spans="1:8" x14ac:dyDescent="0.2">
      <c r="A75" s="62">
        <v>9600</v>
      </c>
      <c r="B75" s="63" t="s">
        <v>80</v>
      </c>
      <c r="C75" s="42">
        <v>0</v>
      </c>
      <c r="D75" s="42">
        <v>0</v>
      </c>
      <c r="E75" s="42">
        <f t="shared" si="2"/>
        <v>0</v>
      </c>
      <c r="F75" s="42">
        <v>0</v>
      </c>
      <c r="G75" s="42">
        <v>0</v>
      </c>
      <c r="H75" s="42">
        <f t="shared" si="3"/>
        <v>0</v>
      </c>
    </row>
    <row r="76" spans="1:8" x14ac:dyDescent="0.2">
      <c r="A76" s="64">
        <v>9900</v>
      </c>
      <c r="B76" s="65" t="s">
        <v>81</v>
      </c>
      <c r="C76" s="66">
        <v>0</v>
      </c>
      <c r="D76" s="66">
        <v>0</v>
      </c>
      <c r="E76" s="66">
        <f t="shared" si="2"/>
        <v>0</v>
      </c>
      <c r="F76" s="66">
        <v>0</v>
      </c>
      <c r="G76" s="66">
        <v>0</v>
      </c>
      <c r="H76" s="66">
        <f t="shared" si="3"/>
        <v>0</v>
      </c>
    </row>
    <row r="77" spans="1:8" x14ac:dyDescent="0.2">
      <c r="A77" s="67"/>
      <c r="B77" s="57" t="s">
        <v>82</v>
      </c>
      <c r="C77" s="58">
        <f t="shared" ref="C77:H77" si="4">SUM(C5+C13+C23+C33+C43+C53+C57+C65+C69)</f>
        <v>101382600.00000001</v>
      </c>
      <c r="D77" s="58">
        <f t="shared" si="4"/>
        <v>20358242.82</v>
      </c>
      <c r="E77" s="58">
        <f t="shared" si="4"/>
        <v>121740842.82000001</v>
      </c>
      <c r="F77" s="58">
        <f t="shared" si="4"/>
        <v>36757375.969999999</v>
      </c>
      <c r="G77" s="58">
        <f t="shared" si="4"/>
        <v>36757375.969999999</v>
      </c>
      <c r="H77" s="58">
        <f t="shared" si="4"/>
        <v>84983466.850000024</v>
      </c>
    </row>
    <row r="79" spans="1:8" x14ac:dyDescent="0.2">
      <c r="A79" s="1" t="s">
        <v>142</v>
      </c>
    </row>
    <row r="85" spans="2:4" x14ac:dyDescent="0.2">
      <c r="B85" s="16" t="s">
        <v>134</v>
      </c>
      <c r="C85" s="25" t="s">
        <v>135</v>
      </c>
      <c r="D85" s="25"/>
    </row>
    <row r="86" spans="2:4" x14ac:dyDescent="0.2">
      <c r="B86" s="16" t="s">
        <v>136</v>
      </c>
      <c r="C86" s="25" t="s">
        <v>137</v>
      </c>
      <c r="D86" s="25"/>
    </row>
  </sheetData>
  <sheetProtection formatCells="0" formatColumns="0" formatRows="0" autoFilter="0"/>
  <mergeCells count="6">
    <mergeCell ref="A1:H1"/>
    <mergeCell ref="A2:B4"/>
    <mergeCell ref="C2:G2"/>
    <mergeCell ref="H2:H3"/>
    <mergeCell ref="C85:D85"/>
    <mergeCell ref="C86:D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A21" sqref="A21:C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9" t="s">
        <v>139</v>
      </c>
      <c r="B1" s="20"/>
      <c r="C1" s="20"/>
      <c r="D1" s="20"/>
      <c r="E1" s="20"/>
      <c r="F1" s="20"/>
      <c r="G1" s="21"/>
    </row>
    <row r="2" spans="1:7" x14ac:dyDescent="0.2">
      <c r="A2" s="8"/>
      <c r="B2" s="11" t="s">
        <v>0</v>
      </c>
      <c r="C2" s="12"/>
      <c r="D2" s="12"/>
      <c r="E2" s="12"/>
      <c r="F2" s="13"/>
      <c r="G2" s="22" t="s">
        <v>7</v>
      </c>
    </row>
    <row r="3" spans="1:7" ht="24.95" customHeight="1" x14ac:dyDescent="0.2">
      <c r="A3" s="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3"/>
    </row>
    <row r="4" spans="1:7" x14ac:dyDescent="0.2">
      <c r="A4" s="1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4"/>
      <c r="B5" s="7"/>
      <c r="C5" s="7"/>
      <c r="D5" s="7"/>
      <c r="E5" s="7"/>
      <c r="F5" s="7"/>
      <c r="G5" s="7"/>
    </row>
    <row r="6" spans="1:7" x14ac:dyDescent="0.2">
      <c r="A6" s="55" t="s">
        <v>83</v>
      </c>
      <c r="B6" s="5">
        <v>95819004.109999999</v>
      </c>
      <c r="C6" s="5">
        <v>1667875.8400000001</v>
      </c>
      <c r="D6" s="5">
        <f>B6+C6</f>
        <v>97486879.950000003</v>
      </c>
      <c r="E6" s="5">
        <v>18982160.350000001</v>
      </c>
      <c r="F6" s="5">
        <v>18982160.350000001</v>
      </c>
      <c r="G6" s="5">
        <f>D6-E6</f>
        <v>78504719.599999994</v>
      </c>
    </row>
    <row r="7" spans="1:7" x14ac:dyDescent="0.2">
      <c r="A7" s="55" t="s">
        <v>84</v>
      </c>
      <c r="B7" s="5">
        <v>1563595.89</v>
      </c>
      <c r="C7" s="5">
        <v>18690366.98</v>
      </c>
      <c r="D7" s="5">
        <f>B7+C7</f>
        <v>20253962.870000001</v>
      </c>
      <c r="E7" s="5">
        <v>16087715.619999999</v>
      </c>
      <c r="F7" s="5">
        <v>16087715.619999999</v>
      </c>
      <c r="G7" s="5">
        <f>D7-E7</f>
        <v>4166247.2500000019</v>
      </c>
    </row>
    <row r="8" spans="1:7" x14ac:dyDescent="0.2">
      <c r="A8" s="55" t="s">
        <v>85</v>
      </c>
      <c r="B8" s="5">
        <v>4000000</v>
      </c>
      <c r="C8" s="5">
        <v>0</v>
      </c>
      <c r="D8" s="5">
        <f>B8+C8</f>
        <v>4000000</v>
      </c>
      <c r="E8" s="5">
        <v>1687500</v>
      </c>
      <c r="F8" s="5">
        <v>1687500</v>
      </c>
      <c r="G8" s="5">
        <f>D8-E8</f>
        <v>2312500</v>
      </c>
    </row>
    <row r="9" spans="1:7" x14ac:dyDescent="0.2">
      <c r="A9" s="55" t="s">
        <v>43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56" t="s">
        <v>71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57" t="s">
        <v>82</v>
      </c>
      <c r="B11" s="58">
        <f t="shared" ref="B11:G11" si="0">SUM(B6+B7+B8+B9+B10)</f>
        <v>101382600</v>
      </c>
      <c r="C11" s="58">
        <f t="shared" si="0"/>
        <v>20358242.82</v>
      </c>
      <c r="D11" s="58">
        <f t="shared" si="0"/>
        <v>121740842.82000001</v>
      </c>
      <c r="E11" s="58">
        <f t="shared" si="0"/>
        <v>36757375.969999999</v>
      </c>
      <c r="F11" s="58">
        <f t="shared" si="0"/>
        <v>36757375.969999999</v>
      </c>
      <c r="G11" s="58">
        <f t="shared" si="0"/>
        <v>84983466.849999994</v>
      </c>
    </row>
    <row r="13" spans="1:7" ht="12.75" x14ac:dyDescent="0.2">
      <c r="A13" s="17" t="s">
        <v>138</v>
      </c>
      <c r="B13" s="18"/>
    </row>
    <row r="20" spans="1:3" ht="12.75" x14ac:dyDescent="0.2">
      <c r="A20" s="15" t="s">
        <v>132</v>
      </c>
      <c r="B20" s="24" t="s">
        <v>133</v>
      </c>
      <c r="C20" s="24"/>
    </row>
    <row r="21" spans="1:3" x14ac:dyDescent="0.2">
      <c r="A21" s="16" t="s">
        <v>134</v>
      </c>
      <c r="B21" s="25" t="s">
        <v>135</v>
      </c>
      <c r="C21" s="25"/>
    </row>
    <row r="22" spans="1:3" x14ac:dyDescent="0.2">
      <c r="A22" s="16" t="s">
        <v>136</v>
      </c>
      <c r="B22" s="25" t="s">
        <v>137</v>
      </c>
      <c r="C22" s="25"/>
    </row>
  </sheetData>
  <sheetProtection formatCells="0" formatColumns="0" formatRows="0" autoFilter="0"/>
  <mergeCells count="5">
    <mergeCell ref="G2:G3"/>
    <mergeCell ref="A1:G1"/>
    <mergeCell ref="B20:C20"/>
    <mergeCell ref="B21:C21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22" workbookViewId="0">
      <selection activeCell="F46" sqref="F46"/>
    </sheetView>
  </sheetViews>
  <sheetFormatPr baseColWidth="10" defaultRowHeight="11.25" x14ac:dyDescent="0.2"/>
  <cols>
    <col min="1" max="1" width="1.33203125" style="1" customWidth="1"/>
    <col min="2" max="2" width="58.16406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143</v>
      </c>
      <c r="B1" s="27"/>
      <c r="C1" s="27"/>
      <c r="D1" s="27"/>
      <c r="E1" s="27"/>
      <c r="F1" s="27"/>
      <c r="G1" s="27"/>
      <c r="H1" s="28"/>
    </row>
    <row r="2" spans="1:8" x14ac:dyDescent="0.2">
      <c r="A2" s="30" t="s">
        <v>1</v>
      </c>
      <c r="B2" s="31"/>
      <c r="C2" s="26" t="s">
        <v>0</v>
      </c>
      <c r="D2" s="27"/>
      <c r="E2" s="27"/>
      <c r="F2" s="27"/>
      <c r="G2" s="28"/>
      <c r="H2" s="22" t="s">
        <v>7</v>
      </c>
    </row>
    <row r="3" spans="1:8" ht="24.95" customHeight="1" x14ac:dyDescent="0.2">
      <c r="A3" s="32"/>
      <c r="B3" s="3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3"/>
    </row>
    <row r="4" spans="1:8" x14ac:dyDescent="0.2">
      <c r="A4" s="34"/>
      <c r="B4" s="35"/>
      <c r="C4" s="36">
        <v>1</v>
      </c>
      <c r="D4" s="36">
        <v>2</v>
      </c>
      <c r="E4" s="36" t="s">
        <v>8</v>
      </c>
      <c r="F4" s="36">
        <v>4</v>
      </c>
      <c r="G4" s="36">
        <v>5</v>
      </c>
      <c r="H4" s="36" t="s">
        <v>9</v>
      </c>
    </row>
    <row r="5" spans="1:8" x14ac:dyDescent="0.2">
      <c r="A5" s="48"/>
      <c r="B5" s="49"/>
      <c r="C5" s="50"/>
      <c r="D5" s="50"/>
      <c r="E5" s="50"/>
      <c r="F5" s="50"/>
      <c r="G5" s="50"/>
      <c r="H5" s="50"/>
    </row>
    <row r="6" spans="1:8" x14ac:dyDescent="0.2">
      <c r="A6" s="2"/>
      <c r="B6" s="51" t="s">
        <v>86</v>
      </c>
      <c r="C6" s="42">
        <v>0</v>
      </c>
      <c r="D6" s="42">
        <v>0</v>
      </c>
      <c r="E6" s="42">
        <f>C6+D6</f>
        <v>0</v>
      </c>
      <c r="F6" s="42">
        <v>0</v>
      </c>
      <c r="G6" s="42">
        <v>0</v>
      </c>
      <c r="H6" s="42">
        <f>E6-F6</f>
        <v>0</v>
      </c>
    </row>
    <row r="7" spans="1:8" x14ac:dyDescent="0.2">
      <c r="A7" s="2"/>
      <c r="B7" s="51" t="s">
        <v>87</v>
      </c>
      <c r="C7" s="42">
        <v>0</v>
      </c>
      <c r="D7" s="42">
        <v>0</v>
      </c>
      <c r="E7" s="42">
        <f t="shared" ref="E7:E12" si="0">C7+D7</f>
        <v>0</v>
      </c>
      <c r="F7" s="42">
        <v>0</v>
      </c>
      <c r="G7" s="42">
        <v>0</v>
      </c>
      <c r="H7" s="42">
        <f t="shared" ref="H7:H12" si="1">E7-F7</f>
        <v>0</v>
      </c>
    </row>
    <row r="8" spans="1:8" x14ac:dyDescent="0.2">
      <c r="A8" s="2"/>
      <c r="B8" s="51" t="s">
        <v>88</v>
      </c>
      <c r="C8" s="42">
        <v>0</v>
      </c>
      <c r="D8" s="42">
        <v>0</v>
      </c>
      <c r="E8" s="42">
        <f t="shared" si="0"/>
        <v>0</v>
      </c>
      <c r="F8" s="42">
        <v>0</v>
      </c>
      <c r="G8" s="42">
        <v>0</v>
      </c>
      <c r="H8" s="42">
        <f t="shared" si="1"/>
        <v>0</v>
      </c>
    </row>
    <row r="9" spans="1:8" x14ac:dyDescent="0.2">
      <c r="A9" s="2"/>
      <c r="B9" s="51" t="s">
        <v>89</v>
      </c>
      <c r="C9" s="42">
        <v>0</v>
      </c>
      <c r="D9" s="42">
        <v>0</v>
      </c>
      <c r="E9" s="42">
        <f t="shared" si="0"/>
        <v>0</v>
      </c>
      <c r="F9" s="42">
        <v>0</v>
      </c>
      <c r="G9" s="42">
        <v>0</v>
      </c>
      <c r="H9" s="42">
        <f t="shared" si="1"/>
        <v>0</v>
      </c>
    </row>
    <row r="10" spans="1:8" x14ac:dyDescent="0.2">
      <c r="A10" s="2"/>
      <c r="B10" s="51" t="s">
        <v>144</v>
      </c>
      <c r="C10" s="42">
        <v>0</v>
      </c>
      <c r="D10" s="42">
        <v>0</v>
      </c>
      <c r="E10" s="42">
        <f t="shared" si="0"/>
        <v>0</v>
      </c>
      <c r="F10" s="42">
        <v>0</v>
      </c>
      <c r="G10" s="42">
        <v>0</v>
      </c>
      <c r="H10" s="42">
        <f t="shared" si="1"/>
        <v>0</v>
      </c>
    </row>
    <row r="11" spans="1:8" x14ac:dyDescent="0.2">
      <c r="A11" s="2"/>
      <c r="B11" s="51" t="s">
        <v>90</v>
      </c>
      <c r="C11" s="42">
        <v>0</v>
      </c>
      <c r="D11" s="42">
        <v>0</v>
      </c>
      <c r="E11" s="42">
        <f t="shared" si="0"/>
        <v>0</v>
      </c>
      <c r="F11" s="42">
        <v>0</v>
      </c>
      <c r="G11" s="42">
        <v>0</v>
      </c>
      <c r="H11" s="42">
        <f t="shared" si="1"/>
        <v>0</v>
      </c>
    </row>
    <row r="12" spans="1:8" x14ac:dyDescent="0.2">
      <c r="A12" s="2"/>
      <c r="B12" s="51" t="s">
        <v>91</v>
      </c>
      <c r="C12" s="42">
        <v>0</v>
      </c>
      <c r="D12" s="42">
        <v>0</v>
      </c>
      <c r="E12" s="42">
        <f t="shared" si="0"/>
        <v>0</v>
      </c>
      <c r="F12" s="42">
        <v>0</v>
      </c>
      <c r="G12" s="42">
        <v>0</v>
      </c>
      <c r="H12" s="42">
        <f t="shared" si="1"/>
        <v>0</v>
      </c>
    </row>
    <row r="13" spans="1:8" x14ac:dyDescent="0.2">
      <c r="A13" s="2"/>
      <c r="B13" s="51"/>
      <c r="C13" s="42"/>
      <c r="D13" s="42"/>
      <c r="E13" s="42"/>
      <c r="F13" s="42"/>
      <c r="G13" s="42"/>
      <c r="H13" s="42"/>
    </row>
    <row r="14" spans="1:8" x14ac:dyDescent="0.2">
      <c r="A14" s="52"/>
      <c r="B14" s="45" t="s">
        <v>82</v>
      </c>
      <c r="C14" s="46">
        <f t="shared" ref="C14:H14" si="2">SUM(C6:C13)</f>
        <v>0</v>
      </c>
      <c r="D14" s="46">
        <f t="shared" si="2"/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</row>
    <row r="17" spans="1:8" ht="45" customHeight="1" x14ac:dyDescent="0.2">
      <c r="A17" s="26" t="s">
        <v>147</v>
      </c>
      <c r="B17" s="27"/>
      <c r="C17" s="27"/>
      <c r="D17" s="27"/>
      <c r="E17" s="27"/>
      <c r="F17" s="27"/>
      <c r="G17" s="27"/>
      <c r="H17" s="28"/>
    </row>
    <row r="18" spans="1:8" x14ac:dyDescent="0.2">
      <c r="A18" s="30" t="s">
        <v>1</v>
      </c>
      <c r="B18" s="31"/>
      <c r="C18" s="26" t="s">
        <v>0</v>
      </c>
      <c r="D18" s="27"/>
      <c r="E18" s="27"/>
      <c r="F18" s="27"/>
      <c r="G18" s="28"/>
      <c r="H18" s="22" t="s">
        <v>7</v>
      </c>
    </row>
    <row r="19" spans="1:8" ht="22.5" x14ac:dyDescent="0.2">
      <c r="A19" s="32"/>
      <c r="B19" s="33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23"/>
    </row>
    <row r="20" spans="1:8" x14ac:dyDescent="0.2">
      <c r="A20" s="34"/>
      <c r="B20" s="35"/>
      <c r="C20" s="36">
        <v>1</v>
      </c>
      <c r="D20" s="36">
        <v>2</v>
      </c>
      <c r="E20" s="36" t="s">
        <v>8</v>
      </c>
      <c r="F20" s="36">
        <v>4</v>
      </c>
      <c r="G20" s="36">
        <v>5</v>
      </c>
      <c r="H20" s="36" t="s">
        <v>9</v>
      </c>
    </row>
    <row r="21" spans="1:8" x14ac:dyDescent="0.2">
      <c r="A21" s="2"/>
      <c r="B21" s="53" t="s">
        <v>92</v>
      </c>
      <c r="C21" s="42">
        <v>0</v>
      </c>
      <c r="D21" s="42">
        <v>0</v>
      </c>
      <c r="E21" s="42">
        <f>C21+D21</f>
        <v>0</v>
      </c>
      <c r="F21" s="42">
        <v>0</v>
      </c>
      <c r="G21" s="42">
        <v>0</v>
      </c>
      <c r="H21" s="42">
        <f>E21-F21</f>
        <v>0</v>
      </c>
    </row>
    <row r="22" spans="1:8" x14ac:dyDescent="0.2">
      <c r="A22" s="2"/>
      <c r="B22" s="53" t="s">
        <v>93</v>
      </c>
      <c r="C22" s="42">
        <v>0</v>
      </c>
      <c r="D22" s="42">
        <v>0</v>
      </c>
      <c r="E22" s="42">
        <f t="shared" ref="E22:E24" si="3">C22+D22</f>
        <v>0</v>
      </c>
      <c r="F22" s="42">
        <v>0</v>
      </c>
      <c r="G22" s="42">
        <v>0</v>
      </c>
      <c r="H22" s="42">
        <f t="shared" ref="H22:H24" si="4">E22-F22</f>
        <v>0</v>
      </c>
    </row>
    <row r="23" spans="1:8" x14ac:dyDescent="0.2">
      <c r="A23" s="2"/>
      <c r="B23" s="53" t="s">
        <v>94</v>
      </c>
      <c r="C23" s="42">
        <v>0</v>
      </c>
      <c r="D23" s="42">
        <v>0</v>
      </c>
      <c r="E23" s="42">
        <f t="shared" si="3"/>
        <v>0</v>
      </c>
      <c r="F23" s="42">
        <v>0</v>
      </c>
      <c r="G23" s="42">
        <v>0</v>
      </c>
      <c r="H23" s="42">
        <f t="shared" si="4"/>
        <v>0</v>
      </c>
    </row>
    <row r="24" spans="1:8" x14ac:dyDescent="0.2">
      <c r="A24" s="2"/>
      <c r="B24" s="53" t="s">
        <v>145</v>
      </c>
      <c r="C24" s="42">
        <v>0</v>
      </c>
      <c r="D24" s="42">
        <v>0</v>
      </c>
      <c r="E24" s="42">
        <f t="shared" si="3"/>
        <v>0</v>
      </c>
      <c r="F24" s="42">
        <v>0</v>
      </c>
      <c r="G24" s="42">
        <v>0</v>
      </c>
      <c r="H24" s="42">
        <f t="shared" si="4"/>
        <v>0</v>
      </c>
    </row>
    <row r="25" spans="1:8" x14ac:dyDescent="0.2">
      <c r="A25" s="52"/>
      <c r="B25" s="45" t="s">
        <v>82</v>
      </c>
      <c r="C25" s="46">
        <f t="shared" ref="C25:H25" si="5">SUM(C21:C24)</f>
        <v>0</v>
      </c>
      <c r="D25" s="46">
        <f t="shared" si="5"/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</row>
    <row r="28" spans="1:8" ht="45" customHeight="1" x14ac:dyDescent="0.2">
      <c r="A28" s="26" t="s">
        <v>146</v>
      </c>
      <c r="B28" s="27"/>
      <c r="C28" s="27"/>
      <c r="D28" s="27"/>
      <c r="E28" s="27"/>
      <c r="F28" s="27"/>
      <c r="G28" s="27"/>
      <c r="H28" s="28"/>
    </row>
    <row r="29" spans="1:8" x14ac:dyDescent="0.2">
      <c r="A29" s="30" t="s">
        <v>1</v>
      </c>
      <c r="B29" s="31"/>
      <c r="C29" s="26" t="s">
        <v>0</v>
      </c>
      <c r="D29" s="27"/>
      <c r="E29" s="27"/>
      <c r="F29" s="27"/>
      <c r="G29" s="28"/>
      <c r="H29" s="22" t="s">
        <v>7</v>
      </c>
    </row>
    <row r="30" spans="1:8" ht="22.5" x14ac:dyDescent="0.2">
      <c r="A30" s="32"/>
      <c r="B30" s="33"/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23"/>
    </row>
    <row r="31" spans="1:8" x14ac:dyDescent="0.2">
      <c r="A31" s="34"/>
      <c r="B31" s="35"/>
      <c r="C31" s="36">
        <v>1</v>
      </c>
      <c r="D31" s="36">
        <v>2</v>
      </c>
      <c r="E31" s="36" t="s">
        <v>8</v>
      </c>
      <c r="F31" s="36">
        <v>4</v>
      </c>
      <c r="G31" s="36">
        <v>5</v>
      </c>
      <c r="H31" s="36" t="s">
        <v>9</v>
      </c>
    </row>
    <row r="32" spans="1:8" x14ac:dyDescent="0.2">
      <c r="A32" s="2"/>
      <c r="B32" s="54" t="s">
        <v>95</v>
      </c>
      <c r="C32" s="42">
        <v>0</v>
      </c>
      <c r="D32" s="42">
        <v>0</v>
      </c>
      <c r="E32" s="42">
        <f t="shared" ref="E32:E38" si="6">C32+D32</f>
        <v>0</v>
      </c>
      <c r="F32" s="42">
        <v>0</v>
      </c>
      <c r="G32" s="42">
        <v>0</v>
      </c>
      <c r="H32" s="42">
        <f t="shared" ref="H32:H38" si="7">E32-F32</f>
        <v>0</v>
      </c>
    </row>
    <row r="33" spans="1:8" x14ac:dyDescent="0.2">
      <c r="A33" s="2"/>
      <c r="B33" s="54" t="s">
        <v>96</v>
      </c>
      <c r="C33" s="42">
        <v>0</v>
      </c>
      <c r="D33" s="42">
        <v>0</v>
      </c>
      <c r="E33" s="42">
        <f t="shared" si="6"/>
        <v>0</v>
      </c>
      <c r="F33" s="42">
        <v>0</v>
      </c>
      <c r="G33" s="42">
        <v>0</v>
      </c>
      <c r="H33" s="42">
        <f t="shared" si="7"/>
        <v>0</v>
      </c>
    </row>
    <row r="34" spans="1:8" x14ac:dyDescent="0.2">
      <c r="A34" s="2"/>
      <c r="B34" s="54" t="s">
        <v>97</v>
      </c>
      <c r="C34" s="42">
        <v>0</v>
      </c>
      <c r="D34" s="42">
        <v>0</v>
      </c>
      <c r="E34" s="42">
        <f t="shared" si="6"/>
        <v>0</v>
      </c>
      <c r="F34" s="42">
        <v>0</v>
      </c>
      <c r="G34" s="42">
        <v>0</v>
      </c>
      <c r="H34" s="42">
        <f t="shared" si="7"/>
        <v>0</v>
      </c>
    </row>
    <row r="35" spans="1:8" x14ac:dyDescent="0.2">
      <c r="A35" s="2"/>
      <c r="B35" s="54" t="s">
        <v>98</v>
      </c>
      <c r="C35" s="42">
        <v>0</v>
      </c>
      <c r="D35" s="42">
        <v>0</v>
      </c>
      <c r="E35" s="42">
        <f t="shared" si="6"/>
        <v>0</v>
      </c>
      <c r="F35" s="42">
        <v>0</v>
      </c>
      <c r="G35" s="42">
        <v>0</v>
      </c>
      <c r="H35" s="42">
        <f t="shared" si="7"/>
        <v>0</v>
      </c>
    </row>
    <row r="36" spans="1:8" ht="11.25" customHeight="1" x14ac:dyDescent="0.2">
      <c r="A36" s="2"/>
      <c r="B36" s="54" t="s">
        <v>99</v>
      </c>
      <c r="C36" s="42">
        <v>0</v>
      </c>
      <c r="D36" s="42">
        <v>0</v>
      </c>
      <c r="E36" s="42">
        <f t="shared" si="6"/>
        <v>0</v>
      </c>
      <c r="F36" s="42">
        <v>0</v>
      </c>
      <c r="G36" s="42">
        <v>0</v>
      </c>
      <c r="H36" s="42">
        <f t="shared" si="7"/>
        <v>0</v>
      </c>
    </row>
    <row r="37" spans="1:8" x14ac:dyDescent="0.2">
      <c r="A37" s="2"/>
      <c r="B37" s="54" t="s">
        <v>100</v>
      </c>
      <c r="C37" s="42">
        <v>0</v>
      </c>
      <c r="D37" s="42">
        <v>0</v>
      </c>
      <c r="E37" s="42">
        <f t="shared" si="6"/>
        <v>0</v>
      </c>
      <c r="F37" s="42">
        <v>0</v>
      </c>
      <c r="G37" s="42">
        <v>0</v>
      </c>
      <c r="H37" s="42">
        <f t="shared" si="7"/>
        <v>0</v>
      </c>
    </row>
    <row r="38" spans="1:8" x14ac:dyDescent="0.2">
      <c r="A38" s="2"/>
      <c r="B38" s="54" t="s">
        <v>101</v>
      </c>
      <c r="C38" s="42">
        <v>0</v>
      </c>
      <c r="D38" s="42">
        <v>0</v>
      </c>
      <c r="E38" s="42">
        <f t="shared" si="6"/>
        <v>0</v>
      </c>
      <c r="F38" s="42">
        <v>0</v>
      </c>
      <c r="G38" s="42">
        <v>0</v>
      </c>
      <c r="H38" s="42">
        <f t="shared" si="7"/>
        <v>0</v>
      </c>
    </row>
    <row r="39" spans="1:8" x14ac:dyDescent="0.2">
      <c r="A39" s="52"/>
      <c r="B39" s="45" t="s">
        <v>82</v>
      </c>
      <c r="C39" s="46">
        <f t="shared" ref="C39:H39" si="8">SUM(C32:C38)</f>
        <v>0</v>
      </c>
      <c r="D39" s="46">
        <f t="shared" si="8"/>
        <v>0</v>
      </c>
      <c r="E39" s="46">
        <f t="shared" si="8"/>
        <v>0</v>
      </c>
      <c r="F39" s="46">
        <f t="shared" si="8"/>
        <v>0</v>
      </c>
      <c r="G39" s="46">
        <f t="shared" si="8"/>
        <v>0</v>
      </c>
      <c r="H39" s="46">
        <f t="shared" si="8"/>
        <v>0</v>
      </c>
    </row>
    <row r="41" spans="1:8" x14ac:dyDescent="0.2">
      <c r="A41" s="1" t="s">
        <v>142</v>
      </c>
    </row>
    <row r="47" spans="1:8" x14ac:dyDescent="0.2">
      <c r="B47" s="16" t="s">
        <v>134</v>
      </c>
      <c r="C47" s="25" t="s">
        <v>135</v>
      </c>
      <c r="D47" s="25"/>
      <c r="E47" s="29"/>
    </row>
    <row r="48" spans="1:8" x14ac:dyDescent="0.2">
      <c r="B48" s="16" t="s">
        <v>136</v>
      </c>
      <c r="C48" s="25" t="s">
        <v>137</v>
      </c>
      <c r="D48" s="25"/>
      <c r="E48" s="29"/>
    </row>
  </sheetData>
  <sheetProtection formatCells="0" formatColumns="0" formatRows="0" insertRows="0" deleteRows="0" autoFilter="0"/>
  <mergeCells count="14">
    <mergeCell ref="A1:H1"/>
    <mergeCell ref="A2:B4"/>
    <mergeCell ref="C2:G2"/>
    <mergeCell ref="H2:H3"/>
    <mergeCell ref="A17:H17"/>
    <mergeCell ref="A18:B20"/>
    <mergeCell ref="C18:G18"/>
    <mergeCell ref="H18:H19"/>
    <mergeCell ref="A28:H28"/>
    <mergeCell ref="A29:B31"/>
    <mergeCell ref="C29:G29"/>
    <mergeCell ref="H29:H30"/>
    <mergeCell ref="C47:D47"/>
    <mergeCell ref="C48:D4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9" workbookViewId="0">
      <selection activeCell="B47" sqref="B47:E48"/>
    </sheetView>
  </sheetViews>
  <sheetFormatPr baseColWidth="10" defaultRowHeight="11.25" x14ac:dyDescent="0.2"/>
  <cols>
    <col min="1" max="1" width="1.33203125" style="29" customWidth="1"/>
    <col min="2" max="2" width="79" style="29" customWidth="1"/>
    <col min="3" max="8" width="18.33203125" style="29" customWidth="1"/>
    <col min="9" max="16384" width="12" style="29"/>
  </cols>
  <sheetData>
    <row r="1" spans="1:8" ht="50.1" customHeight="1" x14ac:dyDescent="0.2">
      <c r="A1" s="26" t="s">
        <v>140</v>
      </c>
      <c r="B1" s="27"/>
      <c r="C1" s="27"/>
      <c r="D1" s="27"/>
      <c r="E1" s="27"/>
      <c r="F1" s="27"/>
      <c r="G1" s="27"/>
      <c r="H1" s="28"/>
    </row>
    <row r="2" spans="1:8" x14ac:dyDescent="0.2">
      <c r="A2" s="30" t="s">
        <v>1</v>
      </c>
      <c r="B2" s="31"/>
      <c r="C2" s="26" t="s">
        <v>0</v>
      </c>
      <c r="D2" s="27"/>
      <c r="E2" s="27"/>
      <c r="F2" s="27"/>
      <c r="G2" s="28"/>
      <c r="H2" s="22" t="s">
        <v>7</v>
      </c>
    </row>
    <row r="3" spans="1:8" ht="24.95" customHeight="1" x14ac:dyDescent="0.2">
      <c r="A3" s="32"/>
      <c r="B3" s="3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3"/>
    </row>
    <row r="4" spans="1:8" x14ac:dyDescent="0.2">
      <c r="A4" s="34"/>
      <c r="B4" s="35"/>
      <c r="C4" s="36">
        <v>1</v>
      </c>
      <c r="D4" s="36">
        <v>2</v>
      </c>
      <c r="E4" s="36" t="s">
        <v>8</v>
      </c>
      <c r="F4" s="36">
        <v>4</v>
      </c>
      <c r="G4" s="36">
        <v>5</v>
      </c>
      <c r="H4" s="36" t="s">
        <v>9</v>
      </c>
    </row>
    <row r="5" spans="1:8" x14ac:dyDescent="0.2">
      <c r="A5" s="37" t="s">
        <v>102</v>
      </c>
      <c r="B5" s="38"/>
      <c r="C5" s="39">
        <f t="shared" ref="C5:H5" si="0">SUM(C6:C13)</f>
        <v>54190707.640000001</v>
      </c>
      <c r="D5" s="39">
        <f t="shared" si="0"/>
        <v>0</v>
      </c>
      <c r="E5" s="39">
        <f t="shared" si="0"/>
        <v>54190707.640000001</v>
      </c>
      <c r="F5" s="39">
        <f t="shared" si="0"/>
        <v>15654099.01</v>
      </c>
      <c r="G5" s="39">
        <f t="shared" si="0"/>
        <v>15654099.01</v>
      </c>
      <c r="H5" s="39">
        <f t="shared" si="0"/>
        <v>38536608.630000003</v>
      </c>
    </row>
    <row r="6" spans="1:8" x14ac:dyDescent="0.2">
      <c r="A6" s="40"/>
      <c r="B6" s="41" t="s">
        <v>103</v>
      </c>
      <c r="C6" s="42">
        <v>6931712.7300000004</v>
      </c>
      <c r="D6" s="42">
        <v>0</v>
      </c>
      <c r="E6" s="42">
        <f>C6+D6</f>
        <v>6931712.7300000004</v>
      </c>
      <c r="F6" s="42">
        <v>1385324.73</v>
      </c>
      <c r="G6" s="42">
        <v>1385324.73</v>
      </c>
      <c r="H6" s="42">
        <f>E6-F6</f>
        <v>5546388</v>
      </c>
    </row>
    <row r="7" spans="1:8" x14ac:dyDescent="0.2">
      <c r="A7" s="40"/>
      <c r="B7" s="41" t="s">
        <v>104</v>
      </c>
      <c r="C7" s="42">
        <v>0</v>
      </c>
      <c r="D7" s="42">
        <v>0</v>
      </c>
      <c r="E7" s="42">
        <f t="shared" ref="E7:E13" si="1">C7+D7</f>
        <v>0</v>
      </c>
      <c r="F7" s="42">
        <v>0</v>
      </c>
      <c r="G7" s="42">
        <v>0</v>
      </c>
      <c r="H7" s="42">
        <f t="shared" ref="H7:H13" si="2">E7-F7</f>
        <v>0</v>
      </c>
    </row>
    <row r="8" spans="1:8" x14ac:dyDescent="0.2">
      <c r="A8" s="40"/>
      <c r="B8" s="41" t="s">
        <v>141</v>
      </c>
      <c r="C8" s="42">
        <v>13746757.58</v>
      </c>
      <c r="D8" s="42">
        <v>4543.16</v>
      </c>
      <c r="E8" s="42">
        <f t="shared" si="1"/>
        <v>13751300.74</v>
      </c>
      <c r="F8" s="42">
        <v>7795907.2999999998</v>
      </c>
      <c r="G8" s="42">
        <v>7795907.2999999998</v>
      </c>
      <c r="H8" s="42">
        <f t="shared" si="2"/>
        <v>5955393.4400000004</v>
      </c>
    </row>
    <row r="9" spans="1:8" x14ac:dyDescent="0.2">
      <c r="A9" s="40"/>
      <c r="B9" s="41" t="s">
        <v>105</v>
      </c>
      <c r="C9" s="42">
        <v>0</v>
      </c>
      <c r="D9" s="42">
        <v>0</v>
      </c>
      <c r="E9" s="42">
        <f t="shared" si="1"/>
        <v>0</v>
      </c>
      <c r="F9" s="42">
        <v>0</v>
      </c>
      <c r="G9" s="42">
        <v>0</v>
      </c>
      <c r="H9" s="42">
        <f t="shared" si="2"/>
        <v>0</v>
      </c>
    </row>
    <row r="10" spans="1:8" x14ac:dyDescent="0.2">
      <c r="A10" s="40"/>
      <c r="B10" s="41" t="s">
        <v>106</v>
      </c>
      <c r="C10" s="42">
        <v>3999067.87</v>
      </c>
      <c r="D10" s="42">
        <v>-4543.16</v>
      </c>
      <c r="E10" s="42">
        <f t="shared" si="1"/>
        <v>3994524.71</v>
      </c>
      <c r="F10" s="42">
        <v>862316.41</v>
      </c>
      <c r="G10" s="42">
        <v>862316.41</v>
      </c>
      <c r="H10" s="42">
        <f t="shared" si="2"/>
        <v>3132208.3</v>
      </c>
    </row>
    <row r="11" spans="1:8" x14ac:dyDescent="0.2">
      <c r="A11" s="40"/>
      <c r="B11" s="41" t="s">
        <v>107</v>
      </c>
      <c r="C11" s="42">
        <v>0</v>
      </c>
      <c r="D11" s="42">
        <v>0</v>
      </c>
      <c r="E11" s="42">
        <f t="shared" si="1"/>
        <v>0</v>
      </c>
      <c r="F11" s="42">
        <v>0</v>
      </c>
      <c r="G11" s="42">
        <v>0</v>
      </c>
      <c r="H11" s="42">
        <f t="shared" si="2"/>
        <v>0</v>
      </c>
    </row>
    <row r="12" spans="1:8" x14ac:dyDescent="0.2">
      <c r="A12" s="40"/>
      <c r="B12" s="41" t="s">
        <v>108</v>
      </c>
      <c r="C12" s="42">
        <v>10949168.17</v>
      </c>
      <c r="D12" s="42">
        <v>0</v>
      </c>
      <c r="E12" s="42">
        <f t="shared" si="1"/>
        <v>10949168.17</v>
      </c>
      <c r="F12" s="42">
        <v>2121933.9</v>
      </c>
      <c r="G12" s="42">
        <v>2121933.9</v>
      </c>
      <c r="H12" s="42">
        <f t="shared" si="2"/>
        <v>8827234.2699999996</v>
      </c>
    </row>
    <row r="13" spans="1:8" x14ac:dyDescent="0.2">
      <c r="A13" s="40"/>
      <c r="B13" s="41" t="s">
        <v>37</v>
      </c>
      <c r="C13" s="42">
        <v>18564001.289999999</v>
      </c>
      <c r="D13" s="42">
        <v>0</v>
      </c>
      <c r="E13" s="42">
        <f t="shared" si="1"/>
        <v>18564001.289999999</v>
      </c>
      <c r="F13" s="42">
        <v>3488616.67</v>
      </c>
      <c r="G13" s="42">
        <v>3488616.67</v>
      </c>
      <c r="H13" s="42">
        <f t="shared" si="2"/>
        <v>15075384.619999999</v>
      </c>
    </row>
    <row r="14" spans="1:8" x14ac:dyDescent="0.2">
      <c r="A14" s="37" t="s">
        <v>109</v>
      </c>
      <c r="B14" s="43"/>
      <c r="C14" s="39">
        <f t="shared" ref="C14:H14" si="3">SUM(C15:C21)</f>
        <v>45877651.209999993</v>
      </c>
      <c r="D14" s="39">
        <f t="shared" si="3"/>
        <v>20358242.82</v>
      </c>
      <c r="E14" s="39">
        <f t="shared" si="3"/>
        <v>66235894.029999994</v>
      </c>
      <c r="F14" s="39">
        <f t="shared" si="3"/>
        <v>20934162.77</v>
      </c>
      <c r="G14" s="39">
        <f t="shared" si="3"/>
        <v>20934162.77</v>
      </c>
      <c r="H14" s="39">
        <f t="shared" si="3"/>
        <v>45301731.25999999</v>
      </c>
    </row>
    <row r="15" spans="1:8" x14ac:dyDescent="0.2">
      <c r="A15" s="40"/>
      <c r="B15" s="41" t="s">
        <v>110</v>
      </c>
      <c r="C15" s="42">
        <v>5577186.5999999996</v>
      </c>
      <c r="D15" s="42">
        <v>47317.04</v>
      </c>
      <c r="E15" s="42">
        <f>C15+D15</f>
        <v>5624503.6399999997</v>
      </c>
      <c r="F15" s="42">
        <v>1358779.88</v>
      </c>
      <c r="G15" s="42">
        <v>1358779.88</v>
      </c>
      <c r="H15" s="42">
        <f t="shared" ref="H15:H21" si="4">E15-F15</f>
        <v>4265723.76</v>
      </c>
    </row>
    <row r="16" spans="1:8" x14ac:dyDescent="0.2">
      <c r="A16" s="40"/>
      <c r="B16" s="41" t="s">
        <v>111</v>
      </c>
      <c r="C16" s="42">
        <v>30726109.059999999</v>
      </c>
      <c r="D16" s="42">
        <v>12668117.93</v>
      </c>
      <c r="E16" s="42">
        <f t="shared" ref="E16:E21" si="5">C16+D16</f>
        <v>43394226.989999995</v>
      </c>
      <c r="F16" s="42">
        <v>10423679.32</v>
      </c>
      <c r="G16" s="42">
        <v>10423679.32</v>
      </c>
      <c r="H16" s="42">
        <f t="shared" si="4"/>
        <v>32970547.669999994</v>
      </c>
    </row>
    <row r="17" spans="1:8" x14ac:dyDescent="0.2">
      <c r="A17" s="40"/>
      <c r="B17" s="41" t="s">
        <v>112</v>
      </c>
      <c r="C17" s="42">
        <v>0</v>
      </c>
      <c r="D17" s="42">
        <v>0</v>
      </c>
      <c r="E17" s="42">
        <f t="shared" si="5"/>
        <v>0</v>
      </c>
      <c r="F17" s="42">
        <v>0</v>
      </c>
      <c r="G17" s="42">
        <v>0</v>
      </c>
      <c r="H17" s="42">
        <f t="shared" si="4"/>
        <v>0</v>
      </c>
    </row>
    <row r="18" spans="1:8" x14ac:dyDescent="0.2">
      <c r="A18" s="40"/>
      <c r="B18" s="41" t="s">
        <v>113</v>
      </c>
      <c r="C18" s="42">
        <v>2980435.87</v>
      </c>
      <c r="D18" s="42">
        <v>0</v>
      </c>
      <c r="E18" s="42">
        <f t="shared" si="5"/>
        <v>2980435.87</v>
      </c>
      <c r="F18" s="42">
        <v>589436.34</v>
      </c>
      <c r="G18" s="42">
        <v>589436.34</v>
      </c>
      <c r="H18" s="42">
        <f t="shared" si="4"/>
        <v>2390999.5300000003</v>
      </c>
    </row>
    <row r="19" spans="1:8" x14ac:dyDescent="0.2">
      <c r="A19" s="40"/>
      <c r="B19" s="41" t="s">
        <v>114</v>
      </c>
      <c r="C19" s="42">
        <v>0</v>
      </c>
      <c r="D19" s="42">
        <v>0</v>
      </c>
      <c r="E19" s="42">
        <f t="shared" si="5"/>
        <v>0</v>
      </c>
      <c r="F19" s="42">
        <v>0</v>
      </c>
      <c r="G19" s="42">
        <v>0</v>
      </c>
      <c r="H19" s="42">
        <f t="shared" si="4"/>
        <v>0</v>
      </c>
    </row>
    <row r="20" spans="1:8" x14ac:dyDescent="0.2">
      <c r="A20" s="40"/>
      <c r="B20" s="41" t="s">
        <v>115</v>
      </c>
      <c r="C20" s="42">
        <v>0</v>
      </c>
      <c r="D20" s="42">
        <v>0</v>
      </c>
      <c r="E20" s="42">
        <f t="shared" si="5"/>
        <v>0</v>
      </c>
      <c r="F20" s="42">
        <v>0</v>
      </c>
      <c r="G20" s="42">
        <v>0</v>
      </c>
      <c r="H20" s="42">
        <f t="shared" si="4"/>
        <v>0</v>
      </c>
    </row>
    <row r="21" spans="1:8" x14ac:dyDescent="0.2">
      <c r="A21" s="40"/>
      <c r="B21" s="41" t="s">
        <v>116</v>
      </c>
      <c r="C21" s="42">
        <v>6593919.6799999997</v>
      </c>
      <c r="D21" s="42">
        <v>7642807.8499999996</v>
      </c>
      <c r="E21" s="42">
        <f t="shared" si="5"/>
        <v>14236727.529999999</v>
      </c>
      <c r="F21" s="42">
        <v>8562267.2300000004</v>
      </c>
      <c r="G21" s="42">
        <v>8562267.2300000004</v>
      </c>
      <c r="H21" s="42">
        <f t="shared" si="4"/>
        <v>5674460.2999999989</v>
      </c>
    </row>
    <row r="22" spans="1:8" x14ac:dyDescent="0.2">
      <c r="A22" s="37" t="s">
        <v>117</v>
      </c>
      <c r="B22" s="43"/>
      <c r="C22" s="39">
        <f t="shared" ref="C22:H22" si="6">SUM(C23:C31)</f>
        <v>1314241.1499999999</v>
      </c>
      <c r="D22" s="39">
        <f t="shared" si="6"/>
        <v>0</v>
      </c>
      <c r="E22" s="39">
        <f t="shared" si="6"/>
        <v>1314241.1499999999</v>
      </c>
      <c r="F22" s="39">
        <f t="shared" si="6"/>
        <v>169114.19</v>
      </c>
      <c r="G22" s="39">
        <f t="shared" si="6"/>
        <v>169114.19</v>
      </c>
      <c r="H22" s="39">
        <f t="shared" si="6"/>
        <v>1145126.96</v>
      </c>
    </row>
    <row r="23" spans="1:8" x14ac:dyDescent="0.2">
      <c r="A23" s="40"/>
      <c r="B23" s="41" t="s">
        <v>118</v>
      </c>
      <c r="C23" s="42">
        <v>860444.85</v>
      </c>
      <c r="D23" s="42">
        <v>0</v>
      </c>
      <c r="E23" s="42">
        <f>C23+D23</f>
        <v>860444.85</v>
      </c>
      <c r="F23" s="42">
        <v>79372.02</v>
      </c>
      <c r="G23" s="42">
        <v>79372.02</v>
      </c>
      <c r="H23" s="42">
        <f t="shared" ref="H23:H31" si="7">E23-F23</f>
        <v>781072.83</v>
      </c>
    </row>
    <row r="24" spans="1:8" x14ac:dyDescent="0.2">
      <c r="A24" s="40"/>
      <c r="B24" s="41" t="s">
        <v>119</v>
      </c>
      <c r="C24" s="42">
        <v>0</v>
      </c>
      <c r="D24" s="42">
        <v>0</v>
      </c>
      <c r="E24" s="42">
        <f t="shared" ref="E24:E31" si="8">C24+D24</f>
        <v>0</v>
      </c>
      <c r="F24" s="42">
        <v>0</v>
      </c>
      <c r="G24" s="42">
        <v>0</v>
      </c>
      <c r="H24" s="42">
        <f t="shared" si="7"/>
        <v>0</v>
      </c>
    </row>
    <row r="25" spans="1:8" x14ac:dyDescent="0.2">
      <c r="A25" s="40"/>
      <c r="B25" s="41" t="s">
        <v>120</v>
      </c>
      <c r="C25" s="42">
        <v>0</v>
      </c>
      <c r="D25" s="42">
        <v>0</v>
      </c>
      <c r="E25" s="42">
        <f t="shared" si="8"/>
        <v>0</v>
      </c>
      <c r="F25" s="42">
        <v>0</v>
      </c>
      <c r="G25" s="42">
        <v>0</v>
      </c>
      <c r="H25" s="42">
        <f t="shared" si="7"/>
        <v>0</v>
      </c>
    </row>
    <row r="26" spans="1:8" x14ac:dyDescent="0.2">
      <c r="A26" s="40"/>
      <c r="B26" s="41" t="s">
        <v>121</v>
      </c>
      <c r="C26" s="42">
        <v>0</v>
      </c>
      <c r="D26" s="42">
        <v>0</v>
      </c>
      <c r="E26" s="42">
        <f t="shared" si="8"/>
        <v>0</v>
      </c>
      <c r="F26" s="42">
        <v>0</v>
      </c>
      <c r="G26" s="42">
        <v>0</v>
      </c>
      <c r="H26" s="42">
        <f t="shared" si="7"/>
        <v>0</v>
      </c>
    </row>
    <row r="27" spans="1:8" x14ac:dyDescent="0.2">
      <c r="A27" s="40"/>
      <c r="B27" s="41" t="s">
        <v>122</v>
      </c>
      <c r="C27" s="42">
        <v>0</v>
      </c>
      <c r="D27" s="42">
        <v>0</v>
      </c>
      <c r="E27" s="42">
        <f t="shared" si="8"/>
        <v>0</v>
      </c>
      <c r="F27" s="42">
        <v>0</v>
      </c>
      <c r="G27" s="42">
        <v>0</v>
      </c>
      <c r="H27" s="42">
        <f t="shared" si="7"/>
        <v>0</v>
      </c>
    </row>
    <row r="28" spans="1:8" x14ac:dyDescent="0.2">
      <c r="A28" s="40"/>
      <c r="B28" s="41" t="s">
        <v>123</v>
      </c>
      <c r="C28" s="42">
        <v>0</v>
      </c>
      <c r="D28" s="42">
        <v>0</v>
      </c>
      <c r="E28" s="42">
        <f t="shared" si="8"/>
        <v>0</v>
      </c>
      <c r="F28" s="42">
        <v>0</v>
      </c>
      <c r="G28" s="42">
        <v>0</v>
      </c>
      <c r="H28" s="42">
        <f t="shared" si="7"/>
        <v>0</v>
      </c>
    </row>
    <row r="29" spans="1:8" x14ac:dyDescent="0.2">
      <c r="A29" s="40"/>
      <c r="B29" s="41" t="s">
        <v>124</v>
      </c>
      <c r="C29" s="42">
        <v>453796.3</v>
      </c>
      <c r="D29" s="42">
        <v>0</v>
      </c>
      <c r="E29" s="42">
        <f t="shared" si="8"/>
        <v>453796.3</v>
      </c>
      <c r="F29" s="42">
        <v>89742.17</v>
      </c>
      <c r="G29" s="42">
        <v>89742.17</v>
      </c>
      <c r="H29" s="42">
        <f t="shared" si="7"/>
        <v>364054.13</v>
      </c>
    </row>
    <row r="30" spans="1:8" x14ac:dyDescent="0.2">
      <c r="A30" s="40"/>
      <c r="B30" s="41" t="s">
        <v>125</v>
      </c>
      <c r="C30" s="42">
        <v>0</v>
      </c>
      <c r="D30" s="42">
        <v>0</v>
      </c>
      <c r="E30" s="42">
        <f t="shared" si="8"/>
        <v>0</v>
      </c>
      <c r="F30" s="42">
        <v>0</v>
      </c>
      <c r="G30" s="42">
        <v>0</v>
      </c>
      <c r="H30" s="42">
        <f t="shared" si="7"/>
        <v>0</v>
      </c>
    </row>
    <row r="31" spans="1:8" x14ac:dyDescent="0.2">
      <c r="A31" s="40"/>
      <c r="B31" s="41" t="s">
        <v>126</v>
      </c>
      <c r="C31" s="42">
        <v>0</v>
      </c>
      <c r="D31" s="42">
        <v>0</v>
      </c>
      <c r="E31" s="42">
        <f t="shared" si="8"/>
        <v>0</v>
      </c>
      <c r="F31" s="42">
        <v>0</v>
      </c>
      <c r="G31" s="42">
        <v>0</v>
      </c>
      <c r="H31" s="42">
        <f t="shared" si="7"/>
        <v>0</v>
      </c>
    </row>
    <row r="32" spans="1:8" x14ac:dyDescent="0.2">
      <c r="A32" s="37" t="s">
        <v>127</v>
      </c>
      <c r="B32" s="43"/>
      <c r="C32" s="39">
        <f t="shared" ref="C32:H32" si="9">SUM(C33:C36)</f>
        <v>0</v>
      </c>
      <c r="D32" s="39">
        <f t="shared" si="9"/>
        <v>0</v>
      </c>
      <c r="E32" s="39">
        <f t="shared" si="9"/>
        <v>0</v>
      </c>
      <c r="F32" s="39">
        <f t="shared" si="9"/>
        <v>0</v>
      </c>
      <c r="G32" s="39">
        <f t="shared" si="9"/>
        <v>0</v>
      </c>
      <c r="H32" s="39">
        <f t="shared" si="9"/>
        <v>0</v>
      </c>
    </row>
    <row r="33" spans="1:8" x14ac:dyDescent="0.2">
      <c r="A33" s="40"/>
      <c r="B33" s="41" t="s">
        <v>128</v>
      </c>
      <c r="C33" s="42">
        <v>0</v>
      </c>
      <c r="D33" s="42">
        <v>0</v>
      </c>
      <c r="E33" s="42">
        <f>C33+D33</f>
        <v>0</v>
      </c>
      <c r="F33" s="42">
        <v>0</v>
      </c>
      <c r="G33" s="42">
        <v>0</v>
      </c>
      <c r="H33" s="42">
        <f t="shared" ref="H33:H36" si="10">E33-F33</f>
        <v>0</v>
      </c>
    </row>
    <row r="34" spans="1:8" ht="11.25" customHeight="1" x14ac:dyDescent="0.2">
      <c r="A34" s="40"/>
      <c r="B34" s="41" t="s">
        <v>129</v>
      </c>
      <c r="C34" s="42">
        <v>0</v>
      </c>
      <c r="D34" s="42">
        <v>0</v>
      </c>
      <c r="E34" s="42">
        <f t="shared" ref="E34:E36" si="11">C34+D34</f>
        <v>0</v>
      </c>
      <c r="F34" s="42">
        <v>0</v>
      </c>
      <c r="G34" s="42">
        <v>0</v>
      </c>
      <c r="H34" s="42">
        <f t="shared" si="10"/>
        <v>0</v>
      </c>
    </row>
    <row r="35" spans="1:8" x14ac:dyDescent="0.2">
      <c r="A35" s="40"/>
      <c r="B35" s="41" t="s">
        <v>130</v>
      </c>
      <c r="C35" s="42">
        <v>0</v>
      </c>
      <c r="D35" s="42">
        <v>0</v>
      </c>
      <c r="E35" s="42">
        <f t="shared" si="11"/>
        <v>0</v>
      </c>
      <c r="F35" s="42">
        <v>0</v>
      </c>
      <c r="G35" s="42">
        <v>0</v>
      </c>
      <c r="H35" s="42">
        <f t="shared" si="10"/>
        <v>0</v>
      </c>
    </row>
    <row r="36" spans="1:8" x14ac:dyDescent="0.2">
      <c r="A36" s="40"/>
      <c r="B36" s="41" t="s">
        <v>131</v>
      </c>
      <c r="C36" s="42">
        <v>0</v>
      </c>
      <c r="D36" s="42">
        <v>0</v>
      </c>
      <c r="E36" s="42">
        <f t="shared" si="11"/>
        <v>0</v>
      </c>
      <c r="F36" s="42">
        <v>0</v>
      </c>
      <c r="G36" s="42">
        <v>0</v>
      </c>
      <c r="H36" s="42">
        <f t="shared" si="10"/>
        <v>0</v>
      </c>
    </row>
    <row r="37" spans="1:8" x14ac:dyDescent="0.2">
      <c r="A37" s="44"/>
      <c r="B37" s="45" t="s">
        <v>82</v>
      </c>
      <c r="C37" s="46">
        <f t="shared" ref="C37:H37" si="12">SUM(C32+C22+C14+C5)</f>
        <v>101382600</v>
      </c>
      <c r="D37" s="46">
        <f t="shared" si="12"/>
        <v>20358242.82</v>
      </c>
      <c r="E37" s="46">
        <f t="shared" si="12"/>
        <v>121740842.81999999</v>
      </c>
      <c r="F37" s="46">
        <f t="shared" si="12"/>
        <v>36757375.969999999</v>
      </c>
      <c r="G37" s="46">
        <f t="shared" si="12"/>
        <v>36757375.969999999</v>
      </c>
      <c r="H37" s="46">
        <f t="shared" si="12"/>
        <v>84983466.849999994</v>
      </c>
    </row>
    <row r="38" spans="1:8" x14ac:dyDescent="0.2">
      <c r="A38" s="47"/>
      <c r="B38" s="47"/>
      <c r="C38" s="47"/>
      <c r="D38" s="47"/>
      <c r="E38" s="47"/>
      <c r="F38" s="47"/>
      <c r="G38" s="47"/>
      <c r="H38" s="47"/>
    </row>
    <row r="39" spans="1:8" ht="12.75" x14ac:dyDescent="0.2">
      <c r="A39" s="47" t="s">
        <v>142</v>
      </c>
      <c r="B39" s="17" t="s">
        <v>138</v>
      </c>
      <c r="C39" s="18"/>
      <c r="D39" s="1"/>
      <c r="E39" s="47"/>
      <c r="F39" s="47"/>
      <c r="G39" s="47"/>
      <c r="H39" s="47"/>
    </row>
    <row r="40" spans="1:8" x14ac:dyDescent="0.2">
      <c r="A40" s="47"/>
      <c r="B40" s="1"/>
      <c r="C40" s="1"/>
      <c r="D40" s="1"/>
      <c r="E40" s="47"/>
      <c r="F40" s="47"/>
      <c r="G40" s="47"/>
      <c r="H40" s="47"/>
    </row>
    <row r="41" spans="1:8" x14ac:dyDescent="0.2">
      <c r="B41" s="1"/>
      <c r="C41" s="1"/>
      <c r="D41" s="1"/>
    </row>
    <row r="42" spans="1:8" x14ac:dyDescent="0.2">
      <c r="B42" s="1"/>
      <c r="C42" s="1"/>
      <c r="D42" s="1"/>
    </row>
    <row r="43" spans="1:8" x14ac:dyDescent="0.2">
      <c r="B43" s="1"/>
      <c r="C43" s="1"/>
      <c r="D43" s="1"/>
    </row>
    <row r="44" spans="1:8" x14ac:dyDescent="0.2">
      <c r="B44" s="1"/>
      <c r="C44" s="1"/>
      <c r="D44" s="1"/>
    </row>
    <row r="45" spans="1:8" x14ac:dyDescent="0.2">
      <c r="B45" s="1"/>
      <c r="C45" s="1"/>
      <c r="D45" s="1"/>
    </row>
    <row r="46" spans="1:8" ht="12.75" x14ac:dyDescent="0.2">
      <c r="B46" s="15" t="s">
        <v>132</v>
      </c>
      <c r="C46" s="24" t="s">
        <v>133</v>
      </c>
      <c r="D46" s="24"/>
    </row>
    <row r="47" spans="1:8" x14ac:dyDescent="0.2">
      <c r="B47" s="16" t="s">
        <v>134</v>
      </c>
      <c r="C47" s="25" t="s">
        <v>135</v>
      </c>
      <c r="D47" s="25"/>
    </row>
    <row r="48" spans="1:8" x14ac:dyDescent="0.2">
      <c r="B48" s="16" t="s">
        <v>136</v>
      </c>
      <c r="C48" s="25" t="s">
        <v>137</v>
      </c>
      <c r="D48" s="25"/>
    </row>
  </sheetData>
  <sheetProtection formatCells="0" formatColumns="0" formatRows="0" autoFilter="0"/>
  <mergeCells count="7">
    <mergeCell ref="H2:H3"/>
    <mergeCell ref="A1:H1"/>
    <mergeCell ref="A2:B4"/>
    <mergeCell ref="C2:G2"/>
    <mergeCell ref="C46:D46"/>
    <mergeCell ref="C47:D47"/>
    <mergeCell ref="C48:D4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Tesorería</cp:lastModifiedBy>
  <cp:revision/>
  <dcterms:created xsi:type="dcterms:W3CDTF">2014-02-10T03:37:14Z</dcterms:created>
  <dcterms:modified xsi:type="dcterms:W3CDTF">2022-04-28T23:59:17Z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